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00" activeTab="2"/>
  </bookViews>
  <sheets>
    <sheet name="FOR REVIEW" sheetId="30" r:id="rId1"/>
    <sheet name="All Proposed Changes" sheetId="51" state="hidden" r:id="rId2"/>
    <sheet name="SUMMARY" sheetId="28" r:id="rId3"/>
    <sheet name="1152" sheetId="55" r:id="rId4"/>
    <sheet name="1171" sheetId="56" r:id="rId5"/>
    <sheet name="1274" sheetId="57" r:id="rId6"/>
    <sheet name="1282" sheetId="58" r:id="rId7"/>
    <sheet name="1285" sheetId="59" r:id="rId8"/>
    <sheet name="1350" sheetId="61" r:id="rId9"/>
    <sheet name="1352" sheetId="62" r:id="rId10"/>
    <sheet name="1358" sheetId="63" r:id="rId11"/>
    <sheet name="1402" sheetId="67" r:id="rId12"/>
    <sheet name="1465" sheetId="69" r:id="rId13"/>
    <sheet name="1516" sheetId="70" r:id="rId14"/>
    <sheet name="1533" sheetId="72" r:id="rId15"/>
    <sheet name="1565" sheetId="73" r:id="rId16"/>
    <sheet name="1156" sheetId="31" state="hidden" r:id="rId17"/>
    <sheet name="1307" sheetId="35" state="hidden" r:id="rId18"/>
    <sheet name="1308" sheetId="36" state="hidden" r:id="rId19"/>
    <sheet name="1365" sheetId="39" state="hidden" r:id="rId20"/>
    <sheet name="1379" sheetId="41" state="hidden" r:id="rId21"/>
    <sheet name="1445" sheetId="46" state="hidden" r:id="rId22"/>
    <sheet name="1455" sheetId="47" state="hidden" r:id="rId23"/>
    <sheet name="1498" sheetId="49" state="hidden" r:id="rId24"/>
  </sheets>
  <calcPr calcId="152511"/>
</workbook>
</file>

<file path=xl/calcChain.xml><?xml version="1.0" encoding="utf-8"?>
<calcChain xmlns="http://schemas.openxmlformats.org/spreadsheetml/2006/main">
  <c r="I10" i="28" l="1"/>
  <c r="I9" i="28"/>
  <c r="H10" i="28"/>
  <c r="H9" i="28"/>
  <c r="I4" i="28"/>
  <c r="I7" i="28"/>
  <c r="H7" i="28"/>
  <c r="E12" i="28"/>
  <c r="I5" i="28"/>
  <c r="H5" i="28"/>
  <c r="C14" i="28"/>
  <c r="I26" i="28"/>
  <c r="I25" i="28"/>
  <c r="H25" i="28"/>
  <c r="D24" i="28"/>
  <c r="C24" i="28"/>
  <c r="I23" i="28"/>
  <c r="H23" i="28"/>
  <c r="J23" i="28" s="1"/>
  <c r="H22" i="28"/>
  <c r="E21" i="28"/>
  <c r="K5" i="56"/>
  <c r="E24" i="28" l="1"/>
  <c r="H24" i="28"/>
  <c r="I6" i="28" l="1"/>
  <c r="H6" i="28"/>
  <c r="E11" i="28"/>
  <c r="H4" i="28"/>
  <c r="E10" i="28"/>
  <c r="J4" i="28" l="1"/>
  <c r="I22" i="28"/>
  <c r="I21" i="28"/>
  <c r="I24" i="28" s="1"/>
  <c r="H26" i="28"/>
  <c r="J26" i="28" l="1"/>
  <c r="I27" i="28"/>
  <c r="H27" i="28"/>
  <c r="E23" i="28"/>
  <c r="J22" i="28"/>
  <c r="E22" i="28"/>
  <c r="J27" i="28" l="1"/>
  <c r="J24" i="28"/>
  <c r="J21" i="28"/>
  <c r="J25" i="28"/>
  <c r="I8" i="28" l="1"/>
  <c r="H8" i="28"/>
  <c r="D14" i="28"/>
  <c r="E6" i="28"/>
  <c r="E7" i="28"/>
  <c r="E8" i="28"/>
  <c r="E9" i="28"/>
  <c r="E13" i="28"/>
  <c r="J6" i="28" l="1"/>
  <c r="E14" i="28" l="1"/>
  <c r="J10" i="28"/>
  <c r="J9" i="28"/>
  <c r="J5" i="28"/>
  <c r="I11" i="28"/>
  <c r="H11" i="28"/>
  <c r="J7" i="28"/>
  <c r="J11" i="28" l="1"/>
  <c r="E4" i="28"/>
  <c r="E5" i="28"/>
  <c r="J8" i="28" l="1"/>
</calcChain>
</file>

<file path=xl/sharedStrings.xml><?xml version="1.0" encoding="utf-8"?>
<sst xmlns="http://schemas.openxmlformats.org/spreadsheetml/2006/main" count="1160" uniqueCount="296">
  <si>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</si>
  <si>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</si>
  <si>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</si>
  <si>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</si>
  <si>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</si>
  <si>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</si>
  <si>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</si>
  <si>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</si>
  <si>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</si>
  <si>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</si>
  <si>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</si>
  <si>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</si>
  <si>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</si>
  <si>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</si>
  <si>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</si>
  <si>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</si>
  <si>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</si>
  <si>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</si>
  <si>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</si>
  <si>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</si>
  <si>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</si>
  <si>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</si>
  <si>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</si>
  <si>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</si>
  <si>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</si>
  <si>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</si>
  <si>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</si>
  <si>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</si>
  <si>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</si>
  <si>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</si>
  <si>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</si>
  <si>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</si>
  <si>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</si>
  <si>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</si>
  <si>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</si>
  <si>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</si>
  <si>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</si>
  <si>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</si>
  <si>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</si>
  <si>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</si>
  <si>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</si>
  <si>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</si>
  <si>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</si>
  <si>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</si>
  <si>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</si>
  <si>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</si>
  <si>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</si>
  <si>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</si>
  <si>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</si>
  <si>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</si>
  <si>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</si>
  <si>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</si>
  <si>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</si>
  <si>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</si>
  <si>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</si>
  <si>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</si>
  <si>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</si>
  <si>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</si>
  <si>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</si>
  <si>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</si>
  <si>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</si>
  <si>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</si>
  <si>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</si>
  <si>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</si>
  <si>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</si>
  <si>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</si>
  <si>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</si>
  <si>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</si>
  <si>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</si>
  <si>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</si>
  <si>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</si>
  <si>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</si>
  <si>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</si>
  <si>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</si>
  <si>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</si>
  <si>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</si>
  <si>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</si>
  <si>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</si>
  <si>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</si>
  <si>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</si>
  <si>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</si>
  <si>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</si>
  <si>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</si>
  <si>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</si>
  <si>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</si>
  <si>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</si>
  <si>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</si>
  <si>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</si>
  <si>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</si>
  <si>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</si>
  <si>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</si>
  <si>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</si>
  <si>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</si>
  <si>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</si>
  <si>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</si>
  <si>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</si>
  <si>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</si>
  <si>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</si>
  <si>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</si>
  <si>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</si>
  <si>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</si>
  <si>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</si>
  <si>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</si>
  <si>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</si>
  <si>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</si>
  <si>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</si>
  <si>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</si>
  <si>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</si>
  <si>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</si>
  <si>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</si>
  <si>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</si>
  <si>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</si>
  <si>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</si>
  <si>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</si>
  <si>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</si>
  <si>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</si>
  <si>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Trepanier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</si>
  <si>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</si>
  <si>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</si>
  <si>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</si>
  <si>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</si>
  <si>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</si>
  <si>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MS dm 2</t>
  </si>
  <si>
    <t>Yes</t>
  </si>
  <si>
    <t xml:space="preserve">Old, tall stands in rare-old with coarse woody debris </t>
  </si>
  <si>
    <t>RRZ (1.8 ha)</t>
  </si>
  <si>
    <t>ESSF xc</t>
  </si>
  <si>
    <t>18.1*</t>
  </si>
  <si>
    <t>*average</t>
  </si>
  <si>
    <t>PL/BL</t>
  </si>
  <si>
    <t>PL/BL/SE</t>
  </si>
  <si>
    <t>18.3*</t>
  </si>
  <si>
    <t>RRZ (8.5 ha); Terrain (0.4 ha)</t>
  </si>
  <si>
    <t>MS xk</t>
  </si>
  <si>
    <t>Very old, tall stands with coarse woody debris and some interior forest</t>
  </si>
  <si>
    <t>PLI/SX/BL</t>
  </si>
  <si>
    <t>RRZ (1.1 ha)</t>
  </si>
  <si>
    <t>Mature stands with coarse woody debris however less desirable species mix</t>
  </si>
  <si>
    <t>FDI/BL/PLI</t>
  </si>
  <si>
    <t>Mature, tall stands with some interior forest condition</t>
  </si>
  <si>
    <t>ESSF dc 2</t>
  </si>
  <si>
    <t>SX/BL</t>
  </si>
  <si>
    <t>RRZ (0.9 ha)</t>
  </si>
  <si>
    <t xml:space="preserve">Old, tall stands with coarse woody debris </t>
  </si>
  <si>
    <t>BL/SX</t>
  </si>
  <si>
    <t>Old stands with coarse woody debris</t>
  </si>
  <si>
    <t>Old, tall stand with coarse woody debris</t>
  </si>
  <si>
    <t>PL/SX</t>
  </si>
  <si>
    <t>Very old, taller stands with coarse woody debris</t>
  </si>
  <si>
    <t>RRZ (3.7 ha)</t>
  </si>
  <si>
    <t>IDF dk 2</t>
  </si>
  <si>
    <t>Mature, taller stand in rare-old with coarse woody debris</t>
  </si>
  <si>
    <t>SX/BL/PL</t>
  </si>
  <si>
    <t>SX</t>
  </si>
  <si>
    <t>Old, tall stands in some rare-old with coarse woody debris</t>
  </si>
  <si>
    <t>BL/SX/PL</t>
  </si>
  <si>
    <t>Very old, taller stands with coarse woody debris and interior forest conditions</t>
  </si>
  <si>
    <t>SX/PL</t>
  </si>
  <si>
    <t>Very old, tall stands in some rare-old with coarse woody debris</t>
  </si>
  <si>
    <t>RRZ (2.5 ha)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</si>
  <si>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</si>
  <si>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</si>
  <si>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</si>
  <si>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</si>
  <si>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</si>
  <si>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</si>
  <si>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</si>
  <si>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 xml:space="preserve">Original OGMA: </t>
  </si>
  <si>
    <t>Proposed OGMA:</t>
  </si>
  <si>
    <t>Relocated to:</t>
  </si>
  <si>
    <t>Trade-off:</t>
  </si>
  <si>
    <t>Notes:</t>
  </si>
  <si>
    <t>FD/BL/PL</t>
  </si>
  <si>
    <t>SX/FD/BL</t>
  </si>
  <si>
    <t>Old to very old, taller stands in rare-old with coarse woody debris</t>
  </si>
  <si>
    <t>Controlled recreation area (Crystal Mountain) (100%)</t>
  </si>
  <si>
    <t>Maintains rare-old stands</t>
  </si>
  <si>
    <t>NHLB for THLB</t>
  </si>
  <si>
    <t>RELOCATED</t>
  </si>
  <si>
    <t>Close-up of Relocated OGMA:</t>
  </si>
  <si>
    <t>Close-up of Proposed OGMA:</t>
  </si>
  <si>
    <t>Mature to old stands with coarse woody debris, some rare-old, however some less desirable species mix</t>
  </si>
  <si>
    <t>PL/FD/SX/BL</t>
  </si>
  <si>
    <t>26.7*</t>
  </si>
  <si>
    <t>PL/BL/SX</t>
  </si>
  <si>
    <t>SX/FD/PL/BL</t>
  </si>
  <si>
    <t>32.2*</t>
  </si>
  <si>
    <t>PL/Bl</t>
  </si>
  <si>
    <t>Minimal anchor but increases area in rare-old</t>
  </si>
  <si>
    <t>PL/SE/BL</t>
  </si>
  <si>
    <t>12 - 19</t>
  </si>
  <si>
    <t>Old to very old tall stands mostly in rare-old with some coarse woody debris, however some less desirable species</t>
  </si>
  <si>
    <t>SX/BL/FDI</t>
  </si>
  <si>
    <t>Westbank First Nation Relocated / Amended</t>
  </si>
  <si>
    <t>PLI/SX/FDI/BL/AT</t>
  </si>
  <si>
    <t>19.6*</t>
  </si>
  <si>
    <t>BL/SX/PLI</t>
  </si>
  <si>
    <t>Adjustments to existing OGMA based on newer inventory and LiDAR data</t>
  </si>
  <si>
    <t>therefore age (and subsequently OGMA score) may not reflect ground conditions</t>
  </si>
  <si>
    <t>13 - 15</t>
  </si>
  <si>
    <t>Young to very old stands with coarse woody debris however less desirable species mix</t>
  </si>
  <si>
    <t>RRZ (1.0 ha)</t>
  </si>
  <si>
    <t>Increased area</t>
  </si>
  <si>
    <t>Close up of Relocated and Proposed OGMA:</t>
  </si>
  <si>
    <t>MDWR (9.5 ha)</t>
  </si>
  <si>
    <t>PLI/SX/BL/FDI</t>
  </si>
  <si>
    <t>20.8*</t>
  </si>
  <si>
    <t>PLI/FDI/BL</t>
  </si>
  <si>
    <t>19.5*</t>
  </si>
  <si>
    <t>FDI/PLI/BL</t>
  </si>
  <si>
    <t xml:space="preserve">Adjustments to existing OGMA based on newer inventory and LiDAR data therefore age (and subsequently </t>
  </si>
  <si>
    <t>OGMA score) may not reflect ground conditions</t>
  </si>
  <si>
    <t>increased area in IDF dk 2 and NHLB</t>
  </si>
  <si>
    <t>FDI/BL/PY/PLI/EP</t>
  </si>
  <si>
    <t>22.8*</t>
  </si>
  <si>
    <t>PLI/BL/FDI</t>
  </si>
  <si>
    <t>7 - 9</t>
  </si>
  <si>
    <t>MDWR (28.7 ha); RRZ (5.6 ha)</t>
  </si>
  <si>
    <t>Young to old stands with some interior forest and coarse woody debris, however some less desirable species</t>
  </si>
  <si>
    <t>Close-up of Relocated and Proposed OGMA:</t>
  </si>
  <si>
    <t>FD</t>
  </si>
  <si>
    <t>18.6*</t>
  </si>
  <si>
    <t>Spruce for balsam leading, slightly shorted stands</t>
  </si>
  <si>
    <t>Slightly younger stands</t>
  </si>
  <si>
    <t>24.1*</t>
  </si>
  <si>
    <t>Old, taller stands with coarse woody debris</t>
  </si>
  <si>
    <t>RRZ (3.2 ha)</t>
  </si>
  <si>
    <t>Riparian (stream) (28%) anchor</t>
  </si>
  <si>
    <t>If proposed OGMA 1350 is not approved, adjust stands selected</t>
  </si>
  <si>
    <t>for this proposed OGMA to remove small area to southeast</t>
  </si>
  <si>
    <t>16.2*</t>
  </si>
  <si>
    <t>11 - 14</t>
  </si>
  <si>
    <t>THLB for  NHLB; added area in rare-old</t>
  </si>
  <si>
    <t>RRZ (0.1 ha)</t>
  </si>
  <si>
    <t>Old stands with some rare-old and coarse woody debris</t>
  </si>
  <si>
    <t>Builds off proposed OGMA 1350</t>
  </si>
  <si>
    <t>FD/BL/SX</t>
  </si>
  <si>
    <t>MDWR (16.7 ha); CRA (16.7 ha)</t>
  </si>
  <si>
    <t>Very old, taller stands with some interior forest conditions</t>
  </si>
  <si>
    <t>Mule deer winter range stands (100%) and controlled recreation area (100%) anchors</t>
  </si>
  <si>
    <t>FD/PL/PY</t>
  </si>
  <si>
    <t>20.2*</t>
  </si>
  <si>
    <t>16 - 17</t>
  </si>
  <si>
    <t>Some THLB for NHLB; not relocated to an anchor</t>
  </si>
  <si>
    <t>Old to very old, tall stands with coarse woody debris and some rare-old</t>
  </si>
  <si>
    <t>Older stands and increased area in rare-old</t>
  </si>
  <si>
    <t>No rare-old stands</t>
  </si>
  <si>
    <t>FDI/BL/SX</t>
  </si>
  <si>
    <t>FDI</t>
  </si>
  <si>
    <t>MDWR (11.5 ha); CRA (11.5 ha)</t>
  </si>
  <si>
    <t>Very old, taller stands</t>
  </si>
  <si>
    <t>Builds off proposed OGMA 1402</t>
  </si>
  <si>
    <t>Relocated OGMAs</t>
  </si>
  <si>
    <t>CRA (7.7 ha)</t>
  </si>
  <si>
    <t>Riparian (stream) (15%) reserve anchor</t>
  </si>
  <si>
    <t>Close-up of Proposed OGMA 1171 (1):</t>
  </si>
  <si>
    <t>Close-up of Proposed OGMA 1171 (2):</t>
  </si>
  <si>
    <t>Proposed OGMA 1171 (1):</t>
  </si>
  <si>
    <t>Proposed OGMA 1171 (2):</t>
  </si>
  <si>
    <t>OGMA 1171 (2) Relocated to:</t>
  </si>
  <si>
    <t>OGMA 1171 (1) Relocated to:</t>
  </si>
  <si>
    <t>OGMA 1171 (1) Trade-off:</t>
  </si>
  <si>
    <t>OGMA 1171 (2) Trade-off:</t>
  </si>
  <si>
    <t>Proposed OGMA 1171 (2) (15.2 ha)</t>
  </si>
  <si>
    <t>Proposed OGMA 1171 (1) (46.3 ha)</t>
  </si>
  <si>
    <t>SE/PL/BL/FD</t>
  </si>
  <si>
    <t>28.9*</t>
  </si>
  <si>
    <t>SE/FD/BL</t>
  </si>
  <si>
    <t>RRZ (1.5 ha); Reserves (1.1 ha)</t>
  </si>
  <si>
    <t>Mature to very old, taller stands with coarse woody debris and some interior forest, however some less desirable species (pine)</t>
  </si>
  <si>
    <t>Builds off existing OGMA 1577; riparian (stream) (4%) anchors</t>
  </si>
  <si>
    <t>Builds off remaining portion of existing OGMA 1171; riparian (stream) (10%) and reserve (7%) anchors</t>
  </si>
  <si>
    <t>some younger, pine leading stands</t>
  </si>
  <si>
    <t>BL/SX/SE</t>
  </si>
  <si>
    <t>RRZ (1.3 ha)</t>
  </si>
  <si>
    <t>Very old, tall stands with coarse woody debris and interior forest</t>
  </si>
  <si>
    <t>Riparian (stream) (%) anchor</t>
  </si>
  <si>
    <t>Riparian (stream) (31%) anchor</t>
  </si>
  <si>
    <t>Builds off remaining portion of existing OGMA 1274</t>
  </si>
  <si>
    <t>Smaller replacement area, existing OGMA has ~1.0 ha in road right of way and</t>
  </si>
  <si>
    <t>patch of blowdown</t>
  </si>
  <si>
    <t>Mule deer winter range stands (100%) and Crystal Mountain controlled recreation area (100%)</t>
  </si>
  <si>
    <t>CRA area may become Westbank First Nation Community Forestry since resort has been</t>
  </si>
  <si>
    <r>
      <t xml:space="preserve">inoperable for few years - </t>
    </r>
    <r>
      <rPr>
        <b/>
        <sz val="11"/>
        <color theme="1"/>
        <rFont val="Calibri"/>
        <family val="2"/>
        <scheme val="minor"/>
      </rPr>
      <t>will this influence OGMA placement?</t>
    </r>
  </si>
  <si>
    <t>MDWR (2.5 ha); Reserves (0.7 ha); RRZ (0.1 ha)</t>
  </si>
  <si>
    <t>Mule deer winter range SIC stands (100%) and reserve (28%) anchor</t>
  </si>
  <si>
    <t>Built around wetland riparian area</t>
  </si>
  <si>
    <t>some THLB for NHLB</t>
  </si>
  <si>
    <t>Gaining rare-old stands</t>
  </si>
  <si>
    <t>20..2</t>
  </si>
  <si>
    <t>SX/BL/FD</t>
  </si>
  <si>
    <t>SX/PL/BL/FD</t>
  </si>
  <si>
    <t>PL/SX/BL</t>
  </si>
  <si>
    <t>Very old, taller stands with some rare-olrd, coarse woody debris and interior forest</t>
  </si>
  <si>
    <t>Minor area of IDF to connect to existing OGMA; some THLB for NHLB</t>
  </si>
  <si>
    <t>Builds off exsiting OGMA 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</si>
</sst>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(* #,##0.0_);_(* \(#,##0.0\);_(* &quot;-&quot;??_);_(@_)"/>
    <numFmt numFmtId="166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8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73" xfId="0" applyNumberFormat="1" applyFill="1" applyBorder="1"/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4" xfId="0" applyNumberFormat="1" applyFont="1" applyFill="1" applyBorder="1"/>
    <xf numFmtId="0" fontId="0" fillId="0" borderId="6" xfId="0" applyBorder="1"/>
    <xf numFmtId="0" fontId="0" fillId="0" borderId="5" xfId="0" applyFill="1" applyBorder="1"/>
    <xf numFmtId="164" fontId="0" fillId="0" borderId="37" xfId="0" applyNumberFormat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3" xfId="0" applyBorder="1"/>
    <xf numFmtId="0" fontId="0" fillId="0" borderId="2" xfId="0" applyFill="1" applyBorder="1"/>
    <xf numFmtId="164" fontId="0" fillId="0" borderId="34" xfId="0" applyNumberFormat="1" applyBorder="1"/>
    <xf numFmtId="165" fontId="0" fillId="0" borderId="42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0" fontId="2" fillId="4" borderId="29" xfId="0" applyFont="1" applyFill="1" applyBorder="1"/>
    <xf numFmtId="0" fontId="2" fillId="4" borderId="31" xfId="0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4" fontId="0" fillId="0" borderId="0" xfId="0" applyNumberFormat="1"/>
    <xf numFmtId="166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2" borderId="77" xfId="0" applyFont="1" applyFill="1" applyBorder="1"/>
    <xf numFmtId="164" fontId="0" fillId="2" borderId="48" xfId="0" applyNumberFormat="1" applyFill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66" xfId="0" applyNumberForma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164" fontId="0" fillId="2" borderId="6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60" xfId="0" applyFont="1" applyBorder="1" applyAlignment="1">
      <alignment wrapText="1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0" borderId="5" xfId="0" applyNumberFormat="1" applyBorder="1"/>
    <xf numFmtId="0" fontId="0" fillId="0" borderId="64" xfId="0" applyBorder="1" applyAlignment="1">
      <alignment horizontal="center"/>
    </xf>
    <xf numFmtId="0" fontId="0" fillId="0" borderId="79" xfId="0" applyBorder="1" applyAlignment="1">
      <alignment horizontal="center"/>
    </xf>
    <xf numFmtId="164" fontId="0" fillId="2" borderId="80" xfId="0" applyNumberFormat="1" applyFill="1" applyBorder="1" applyAlignment="1">
      <alignment horizontal="center"/>
    </xf>
    <xf numFmtId="0" fontId="0" fillId="0" borderId="64" xfId="0" applyBorder="1" applyAlignment="1">
      <alignment horizontal="center" vertical="center" wrapText="1"/>
    </xf>
    <xf numFmtId="0" fontId="0" fillId="0" borderId="0" xfId="0" applyBorder="1"/>
    <xf numFmtId="0" fontId="0" fillId="0" borderId="13" xfId="0" quotePrefix="1" applyBorder="1" applyAlignment="1">
      <alignment horizontal="center" vertical="center" wrapText="1"/>
    </xf>
    <xf numFmtId="0" fontId="0" fillId="0" borderId="64" xfId="0" quotePrefix="1" applyBorder="1" applyAlignment="1">
      <alignment horizontal="center" vertical="center" wrapText="1"/>
    </xf>
    <xf numFmtId="164" fontId="0" fillId="2" borderId="66" xfId="0" applyNumberFormat="1" applyFill="1" applyBorder="1" applyAlignment="1">
      <alignment horizontal="center" vertical="center"/>
    </xf>
    <xf numFmtId="164" fontId="0" fillId="0" borderId="79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164" fontId="0" fillId="0" borderId="44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0" fontId="8" fillId="2" borderId="0" xfId="0" applyFont="1" applyFill="1" applyBorder="1" applyAlignment="1">
      <alignment vertical="top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/>
    <xf numFmtId="164" fontId="0" fillId="2" borderId="25" xfId="0" applyNumberFormat="1" applyFill="1" applyBorder="1" applyAlignment="1">
      <alignment horizontal="center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0" fillId="0" borderId="0" xfId="0" applyFill="1" applyBorder="1"/>
    <xf numFmtId="165" fontId="0" fillId="0" borderId="73" xfId="0" applyNumberFormat="1" applyFill="1" applyBorder="1"/>
    <xf numFmtId="0" fontId="0" fillId="0" borderId="56" xfId="0" applyBorder="1"/>
    <xf numFmtId="165" fontId="0" fillId="0" borderId="73" xfId="0" applyNumberFormat="1" applyBorder="1" applyAlignment="1">
      <alignment vertical="center"/>
    </xf>
    <xf numFmtId="0" fontId="0" fillId="0" borderId="3" xfId="0" applyBorder="1"/>
    <xf numFmtId="0" fontId="0" fillId="0" borderId="2" xfId="0" applyFill="1" applyBorder="1"/>
    <xf numFmtId="164" fontId="0" fillId="0" borderId="34" xfId="0" applyNumberFormat="1" applyBorder="1"/>
    <xf numFmtId="165" fontId="0" fillId="0" borderId="42" xfId="0" applyNumberFormat="1" applyBorder="1" applyAlignment="1">
      <alignment vertic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65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2" xfId="0" applyFill="1" applyBorder="1"/>
    <xf numFmtId="0" fontId="8" fillId="10" borderId="65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0" fillId="0" borderId="15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71" xfId="0" applyBorder="1" applyAlignment="1">
      <alignment horizontal="center" vertical="center" wrapText="1"/>
    </xf>
    <xf numFmtId="164" fontId="0" fillId="2" borderId="81" xfId="0" applyNumberFormat="1" applyFill="1" applyBorder="1" applyAlignment="1">
      <alignment horizontal="center"/>
    </xf>
    <xf numFmtId="0" fontId="0" fillId="0" borderId="7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0" fillId="0" borderId="44" xfId="0" applyBorder="1" applyAlignment="1">
      <alignment horizontal="center"/>
    </xf>
    <xf numFmtId="0" fontId="8" fillId="2" borderId="56" xfId="0" applyFont="1" applyFill="1" applyBorder="1" applyAlignment="1">
      <alignment vertical="top"/>
    </xf>
    <xf numFmtId="0" fontId="0" fillId="0" borderId="0" xfId="0"/>
    <xf numFmtId="0" fontId="2" fillId="0" borderId="0" xfId="0" applyFont="1"/>
    <xf numFmtId="164" fontId="0" fillId="0" borderId="55" xfId="0" applyNumberFormat="1" applyBorder="1" applyAlignment="1">
      <alignment horizontal="right"/>
    </xf>
    <xf numFmtId="0" fontId="0" fillId="0" borderId="24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2" xfId="0" applyNumberFormat="1" applyFill="1" applyBorder="1" applyAlignment="1">
      <alignment horizontal="center" vertical="center"/>
    </xf>
    <xf numFmtId="165" fontId="0" fillId="0" borderId="73" xfId="0" applyNumberFormat="1" applyFill="1" applyBorder="1"/>
    <xf numFmtId="0" fontId="0" fillId="0" borderId="0" xfId="0" applyAlignment="1">
      <alignment horizontal="center"/>
    </xf>
    <xf numFmtId="0" fontId="0" fillId="2" borderId="65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2" xfId="0" applyFill="1" applyBorder="1"/>
    <xf numFmtId="0" fontId="8" fillId="10" borderId="65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164" fontId="0" fillId="0" borderId="24" xfId="0" applyNumberFormat="1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0" xfId="0" applyBorder="1"/>
    <xf numFmtId="0" fontId="0" fillId="0" borderId="78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164" fontId="0" fillId="2" borderId="65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78" xfId="0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13" borderId="31" xfId="0" applyFont="1" applyFill="1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5" xfId="0" applyBorder="1" applyAlignment="1">
      <alignment horizontal="center" vertical="center" wrapText="1"/>
    </xf>
    <xf numFmtId="0" fontId="2" fillId="0" borderId="3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0" fillId="0" borderId="44" xfId="0" applyBorder="1" applyAlignment="1">
      <alignment horizontal="center" vertic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71" xfId="0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left" vertical="top"/>
    </xf>
    <xf numFmtId="0" fontId="0" fillId="1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mp"/><Relationship Id="rId2" Type="http://schemas.openxmlformats.org/officeDocument/2006/relationships/image" Target="../media/image4.tmp"/><Relationship Id="rId1" Type="http://schemas.openxmlformats.org/officeDocument/2006/relationships/image" Target="../media/image3.tmp"/><Relationship Id="rId4" Type="http://schemas.openxmlformats.org/officeDocument/2006/relationships/image" Target="../media/image6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mp"/><Relationship Id="rId1" Type="http://schemas.openxmlformats.org/officeDocument/2006/relationships/image" Target="../media/image8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mp"/><Relationship Id="rId1" Type="http://schemas.openxmlformats.org/officeDocument/2006/relationships/image" Target="../media/image10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mp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mp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tmp"/><Relationship Id="rId1" Type="http://schemas.openxmlformats.org/officeDocument/2006/relationships/image" Target="../media/image15.tmp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tmp"/><Relationship Id="rId1" Type="http://schemas.openxmlformats.org/officeDocument/2006/relationships/image" Target="../media/image17.tmp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mp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mp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tmp"/><Relationship Id="rId1" Type="http://schemas.openxmlformats.org/officeDocument/2006/relationships/image" Target="../media/image2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59533</xdr:colOff>
      <xdr:row>2</xdr:row>
      <xdr:rowOff>71438</xdr:rowOff>
    </xdr:from>
    <xdr:to>
      <xdr:col>23</xdr:col>
      <xdr:colOff>381000</xdr:colOff>
      <xdr:row>34</xdr:row>
      <xdr:rowOff>35719</xdr:rowOff>
    </xdr:to>
    <xdr:grpSp>
      <xdr:nvGrpSpPr>
        <xdr:cNvPr id="10" name="Group 9"/>
        <xdr:cNvGrpSpPr/>
      </xdr:nvGrpSpPr>
      <xdr:grpSpPr>
        <a:xfrm>
          <a:off x="9144002" y="523876"/>
          <a:ext cx="9846467" cy="6179343"/>
          <a:chOff x="7762876" y="523875"/>
          <a:chExt cx="10510903" cy="6524625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62876" y="523875"/>
            <a:ext cx="10510903" cy="6524625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7216437" y="1535906"/>
            <a:ext cx="364332" cy="41671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8536781" y="5226844"/>
            <a:ext cx="428625" cy="27384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9020176" y="1845469"/>
            <a:ext cx="8077199" cy="349567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130968</xdr:colOff>
      <xdr:row>2</xdr:row>
      <xdr:rowOff>107157</xdr:rowOff>
    </xdr:from>
    <xdr:to>
      <xdr:col>35</xdr:col>
      <xdr:colOff>440531</xdr:colOff>
      <xdr:row>32</xdr:row>
      <xdr:rowOff>112054</xdr:rowOff>
    </xdr:to>
    <xdr:pic>
      <xdr:nvPicPr>
        <xdr:cNvPr id="6" name="Picture 5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7656" y="559595"/>
          <a:ext cx="6988969" cy="58270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59533</xdr:colOff>
      <xdr:row>2</xdr:row>
      <xdr:rowOff>71437</xdr:rowOff>
    </xdr:from>
    <xdr:to>
      <xdr:col>40</xdr:col>
      <xdr:colOff>523370</xdr:colOff>
      <xdr:row>32</xdr:row>
      <xdr:rowOff>95248</xdr:rowOff>
    </xdr:to>
    <xdr:pic>
      <xdr:nvPicPr>
        <xdr:cNvPr id="6" name="Picture 5" descr="Screen Clippi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7814" y="523875"/>
          <a:ext cx="7750462" cy="5834061"/>
        </a:xfrm>
        <a:prstGeom prst="rect">
          <a:avLst/>
        </a:prstGeom>
      </xdr:spPr>
    </xdr:pic>
    <xdr:clientData/>
  </xdr:twoCellAnchor>
  <xdr:twoCellAnchor editAs="oneCell">
    <xdr:from>
      <xdr:col>28</xdr:col>
      <xdr:colOff>71439</xdr:colOff>
      <xdr:row>34</xdr:row>
      <xdr:rowOff>71438</xdr:rowOff>
    </xdr:from>
    <xdr:to>
      <xdr:col>40</xdr:col>
      <xdr:colOff>476250</xdr:colOff>
      <xdr:row>66</xdr:row>
      <xdr:rowOff>163940</xdr:rowOff>
    </xdr:to>
    <xdr:pic>
      <xdr:nvPicPr>
        <xdr:cNvPr id="7" name="Picture 6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09720" y="6727032"/>
          <a:ext cx="7691436" cy="6212314"/>
        </a:xfrm>
        <a:prstGeom prst="rect">
          <a:avLst/>
        </a:prstGeom>
      </xdr:spPr>
    </xdr:pic>
    <xdr:clientData/>
  </xdr:twoCellAnchor>
  <xdr:twoCellAnchor>
    <xdr:from>
      <xdr:col>15</xdr:col>
      <xdr:colOff>107158</xdr:colOff>
      <xdr:row>2</xdr:row>
      <xdr:rowOff>83344</xdr:rowOff>
    </xdr:from>
    <xdr:to>
      <xdr:col>27</xdr:col>
      <xdr:colOff>234945</xdr:colOff>
      <xdr:row>41</xdr:row>
      <xdr:rowOff>107157</xdr:rowOff>
    </xdr:to>
    <xdr:grpSp>
      <xdr:nvGrpSpPr>
        <xdr:cNvPr id="20" name="Group 19"/>
        <xdr:cNvGrpSpPr/>
      </xdr:nvGrpSpPr>
      <xdr:grpSpPr>
        <a:xfrm>
          <a:off x="13692189" y="535782"/>
          <a:ext cx="7831131" cy="7584281"/>
          <a:chOff x="13692189" y="535782"/>
          <a:chExt cx="7831131" cy="7584281"/>
        </a:xfrm>
      </xdr:grpSpPr>
      <xdr:pic>
        <xdr:nvPicPr>
          <xdr:cNvPr id="17" name="Picture 16" descr="Screen Clipping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692189" y="535782"/>
            <a:ext cx="7831131" cy="7584281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3420275">
            <a:off x="14443342" y="7368367"/>
            <a:ext cx="546184" cy="33004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4001750" y="7417593"/>
            <a:ext cx="523874" cy="511969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4437518" y="7834313"/>
            <a:ext cx="350045" cy="13811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" name="Oval 8"/>
          <xdr:cNvSpPr/>
        </xdr:nvSpPr>
        <xdr:spPr>
          <a:xfrm rot="19732598">
            <a:off x="20256534" y="778005"/>
            <a:ext cx="616647" cy="5038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TextBox 9"/>
          <xdr:cNvSpPr txBox="1"/>
        </xdr:nvSpPr>
        <xdr:spPr>
          <a:xfrm>
            <a:off x="15001875" y="7429499"/>
            <a:ext cx="666752" cy="28575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1171 (2)</a:t>
            </a: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20738305" y="1235867"/>
            <a:ext cx="681039" cy="24050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FF00FF"/>
                </a:solidFill>
              </a:rPr>
              <a:t>1171 (1)</a:t>
            </a:r>
          </a:p>
        </xdr:txBody>
      </xdr:sp>
      <xdr:cxnSp macro="">
        <xdr:nvCxnSpPr>
          <xdr:cNvPr id="12" name="Straight Arrow Connector 11"/>
          <xdr:cNvCxnSpPr/>
        </xdr:nvCxnSpPr>
        <xdr:spPr>
          <a:xfrm flipV="1">
            <a:off x="14358938" y="1285877"/>
            <a:ext cx="5953126" cy="602456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40</xdr:col>
      <xdr:colOff>547688</xdr:colOff>
      <xdr:row>34</xdr:row>
      <xdr:rowOff>57555</xdr:rowOff>
    </xdr:from>
    <xdr:to>
      <xdr:col>52</xdr:col>
      <xdr:colOff>452437</xdr:colOff>
      <xdr:row>68</xdr:row>
      <xdr:rowOff>6270</xdr:rowOff>
    </xdr:to>
    <xdr:pic>
      <xdr:nvPicPr>
        <xdr:cNvPr id="21" name="Picture 20" descr="Screen Clippin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9907" y="6713149"/>
          <a:ext cx="7191374" cy="64495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2</xdr:row>
      <xdr:rowOff>59532</xdr:rowOff>
    </xdr:from>
    <xdr:to>
      <xdr:col>21</xdr:col>
      <xdr:colOff>166687</xdr:colOff>
      <xdr:row>39</xdr:row>
      <xdr:rowOff>81710</xdr:rowOff>
    </xdr:to>
    <xdr:grpSp>
      <xdr:nvGrpSpPr>
        <xdr:cNvPr id="7" name="Group 6"/>
        <xdr:cNvGrpSpPr/>
      </xdr:nvGrpSpPr>
      <xdr:grpSpPr>
        <a:xfrm>
          <a:off x="8203406" y="511970"/>
          <a:ext cx="8989219" cy="7189740"/>
          <a:chOff x="8203406" y="511970"/>
          <a:chExt cx="8989219" cy="7189740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03406" y="511970"/>
            <a:ext cx="8989219" cy="7189740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20168437">
            <a:off x="11387738" y="3462984"/>
            <a:ext cx="1670733" cy="94092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1796037">
            <a:off x="12065671" y="4259917"/>
            <a:ext cx="1428343" cy="103351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 flipV="1">
            <a:off x="11846719" y="4572000"/>
            <a:ext cx="557212" cy="70961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71437</xdr:colOff>
      <xdr:row>2</xdr:row>
      <xdr:rowOff>47625</xdr:rowOff>
    </xdr:from>
    <xdr:to>
      <xdr:col>23</xdr:col>
      <xdr:colOff>448400</xdr:colOff>
      <xdr:row>41</xdr:row>
      <xdr:rowOff>71439</xdr:rowOff>
    </xdr:to>
    <xdr:grpSp>
      <xdr:nvGrpSpPr>
        <xdr:cNvPr id="15" name="Group 14"/>
        <xdr:cNvGrpSpPr/>
      </xdr:nvGrpSpPr>
      <xdr:grpSpPr>
        <a:xfrm>
          <a:off x="8620125" y="500063"/>
          <a:ext cx="9901963" cy="7584282"/>
          <a:chOff x="8620125" y="500063"/>
          <a:chExt cx="9901963" cy="7584282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0125" y="500063"/>
            <a:ext cx="9901963" cy="7584282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0684442">
            <a:off x="12173957" y="4261199"/>
            <a:ext cx="1348140" cy="49938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4406563" y="3750468"/>
            <a:ext cx="535781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4120812" y="3905250"/>
            <a:ext cx="238125" cy="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" name="Oval 6"/>
          <xdr:cNvSpPr/>
        </xdr:nvSpPr>
        <xdr:spPr>
          <a:xfrm>
            <a:off x="13835062" y="3917156"/>
            <a:ext cx="326232" cy="30956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" name="Straight Arrow Connector 7"/>
          <xdr:cNvCxnSpPr/>
        </xdr:nvCxnSpPr>
        <xdr:spPr>
          <a:xfrm flipH="1">
            <a:off x="13335000" y="4226719"/>
            <a:ext cx="1083470" cy="41671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83345</xdr:colOff>
      <xdr:row>2</xdr:row>
      <xdr:rowOff>83343</xdr:rowOff>
    </xdr:from>
    <xdr:to>
      <xdr:col>39</xdr:col>
      <xdr:colOff>491075</xdr:colOff>
      <xdr:row>31</xdr:row>
      <xdr:rowOff>166686</xdr:rowOff>
    </xdr:to>
    <xdr:pic>
      <xdr:nvPicPr>
        <xdr:cNvPr id="16" name="Picture 15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1" y="535781"/>
          <a:ext cx="9516012" cy="57149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59531</xdr:colOff>
      <xdr:row>2</xdr:row>
      <xdr:rowOff>71438</xdr:rowOff>
    </xdr:from>
    <xdr:to>
      <xdr:col>40</xdr:col>
      <xdr:colOff>497681</xdr:colOff>
      <xdr:row>37</xdr:row>
      <xdr:rowOff>107155</xdr:rowOff>
    </xdr:to>
    <xdr:pic>
      <xdr:nvPicPr>
        <xdr:cNvPr id="6" name="Picture 5" descr="Screen Clippi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78812" y="523876"/>
          <a:ext cx="8331994" cy="6822279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2</xdr:row>
      <xdr:rowOff>83343</xdr:rowOff>
    </xdr:from>
    <xdr:to>
      <xdr:col>26</xdr:col>
      <xdr:colOff>79898</xdr:colOff>
      <xdr:row>40</xdr:row>
      <xdr:rowOff>59531</xdr:rowOff>
    </xdr:to>
    <xdr:grpSp>
      <xdr:nvGrpSpPr>
        <xdr:cNvPr id="11" name="Group 10"/>
        <xdr:cNvGrpSpPr/>
      </xdr:nvGrpSpPr>
      <xdr:grpSpPr>
        <a:xfrm>
          <a:off x="10227469" y="535781"/>
          <a:ext cx="10164492" cy="7346156"/>
          <a:chOff x="10227469" y="535781"/>
          <a:chExt cx="10164492" cy="7346156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27469" y="535781"/>
            <a:ext cx="10164492" cy="7346156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5400000">
            <a:off x="14833886" y="3522952"/>
            <a:ext cx="1746905" cy="94650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7178977">
            <a:off x="14947838" y="3568537"/>
            <a:ext cx="1050036" cy="43833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5640050" y="4055269"/>
            <a:ext cx="123825" cy="30241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" name="Oval 6"/>
          <xdr:cNvSpPr/>
        </xdr:nvSpPr>
        <xdr:spPr>
          <a:xfrm>
            <a:off x="14251781" y="3843337"/>
            <a:ext cx="750094" cy="585788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" name="Straight Arrow Connector 7"/>
          <xdr:cNvCxnSpPr/>
        </xdr:nvCxnSpPr>
        <xdr:spPr>
          <a:xfrm flipH="1">
            <a:off x="14620875" y="3576637"/>
            <a:ext cx="611982" cy="19764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107157</xdr:colOff>
      <xdr:row>2</xdr:row>
      <xdr:rowOff>59532</xdr:rowOff>
    </xdr:from>
    <xdr:to>
      <xdr:col>22</xdr:col>
      <xdr:colOff>393864</xdr:colOff>
      <xdr:row>41</xdr:row>
      <xdr:rowOff>35720</xdr:rowOff>
    </xdr:to>
    <xdr:grpSp>
      <xdr:nvGrpSpPr>
        <xdr:cNvPr id="8" name="Group 7"/>
        <xdr:cNvGrpSpPr/>
      </xdr:nvGrpSpPr>
      <xdr:grpSpPr>
        <a:xfrm>
          <a:off x="8215313" y="511970"/>
          <a:ext cx="9811707" cy="7536656"/>
          <a:chOff x="8215313" y="511970"/>
          <a:chExt cx="9811707" cy="7536656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15313" y="511970"/>
            <a:ext cx="9811707" cy="7536656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2965906" y="3405188"/>
            <a:ext cx="792957" cy="642938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930189" y="4572000"/>
            <a:ext cx="714374" cy="75009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3299281" y="4131470"/>
            <a:ext cx="23813" cy="380999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59533</xdr:colOff>
      <xdr:row>2</xdr:row>
      <xdr:rowOff>83343</xdr:rowOff>
    </xdr:from>
    <xdr:to>
      <xdr:col>22</xdr:col>
      <xdr:colOff>462899</xdr:colOff>
      <xdr:row>41</xdr:row>
      <xdr:rowOff>47625</xdr:rowOff>
    </xdr:to>
    <xdr:grpSp>
      <xdr:nvGrpSpPr>
        <xdr:cNvPr id="7" name="Group 6"/>
        <xdr:cNvGrpSpPr/>
      </xdr:nvGrpSpPr>
      <xdr:grpSpPr>
        <a:xfrm>
          <a:off x="8167689" y="535781"/>
          <a:ext cx="9928366" cy="7524750"/>
          <a:chOff x="8167689" y="535781"/>
          <a:chExt cx="9928366" cy="7524750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67689" y="535781"/>
            <a:ext cx="9928366" cy="7524750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2834938" y="3643313"/>
            <a:ext cx="1083468" cy="1023938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1989594" y="4095751"/>
            <a:ext cx="1071561" cy="105965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2865894" y="4750594"/>
            <a:ext cx="528637" cy="36433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83344</xdr:colOff>
      <xdr:row>2</xdr:row>
      <xdr:rowOff>59531</xdr:rowOff>
    </xdr:from>
    <xdr:to>
      <xdr:col>21</xdr:col>
      <xdr:colOff>79651</xdr:colOff>
      <xdr:row>43</xdr:row>
      <xdr:rowOff>0</xdr:rowOff>
    </xdr:to>
    <xdr:grpSp>
      <xdr:nvGrpSpPr>
        <xdr:cNvPr id="7" name="Group 6"/>
        <xdr:cNvGrpSpPr/>
      </xdr:nvGrpSpPr>
      <xdr:grpSpPr>
        <a:xfrm>
          <a:off x="6810375" y="511969"/>
          <a:ext cx="9521307" cy="7881937"/>
          <a:chOff x="6810375" y="511969"/>
          <a:chExt cx="9521307" cy="7881937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10375" y="511969"/>
            <a:ext cx="9521307" cy="788193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1370469" y="3619501"/>
            <a:ext cx="1357312" cy="1107280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8272841">
            <a:off x="10396453" y="4446653"/>
            <a:ext cx="865869" cy="61697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1139488" y="4643437"/>
            <a:ext cx="481012" cy="26908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154781</xdr:colOff>
      <xdr:row>2</xdr:row>
      <xdr:rowOff>83344</xdr:rowOff>
    </xdr:from>
    <xdr:to>
      <xdr:col>21</xdr:col>
      <xdr:colOff>353696</xdr:colOff>
      <xdr:row>46</xdr:row>
      <xdr:rowOff>124993</xdr:rowOff>
    </xdr:to>
    <xdr:grpSp>
      <xdr:nvGrpSpPr>
        <xdr:cNvPr id="7" name="Group 6"/>
        <xdr:cNvGrpSpPr/>
      </xdr:nvGrpSpPr>
      <xdr:grpSpPr>
        <a:xfrm>
          <a:off x="8786812" y="535782"/>
          <a:ext cx="9116697" cy="8554617"/>
          <a:chOff x="8786812" y="535782"/>
          <a:chExt cx="9116697" cy="8364117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86812" y="535782"/>
            <a:ext cx="9116697" cy="836411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3845763">
            <a:off x="13464260" y="7517106"/>
            <a:ext cx="630662" cy="39473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776063">
            <a:off x="12180094" y="1297782"/>
            <a:ext cx="511968" cy="35718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2472988" y="1757362"/>
            <a:ext cx="1112043" cy="555307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22</xdr:col>
      <xdr:colOff>130968</xdr:colOff>
      <xdr:row>2</xdr:row>
      <xdr:rowOff>71437</xdr:rowOff>
    </xdr:from>
    <xdr:to>
      <xdr:col>33</xdr:col>
      <xdr:colOff>310804</xdr:colOff>
      <xdr:row>31</xdr:row>
      <xdr:rowOff>125250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7999" y="523875"/>
          <a:ext cx="6859243" cy="568546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83343</xdr:colOff>
      <xdr:row>2</xdr:row>
      <xdr:rowOff>71437</xdr:rowOff>
    </xdr:from>
    <xdr:to>
      <xdr:col>23</xdr:col>
      <xdr:colOff>270605</xdr:colOff>
      <xdr:row>39</xdr:row>
      <xdr:rowOff>8137</xdr:rowOff>
    </xdr:to>
    <xdr:grpSp>
      <xdr:nvGrpSpPr>
        <xdr:cNvPr id="10" name="Group 9"/>
        <xdr:cNvGrpSpPr/>
      </xdr:nvGrpSpPr>
      <xdr:grpSpPr>
        <a:xfrm>
          <a:off x="7810499" y="523875"/>
          <a:ext cx="10926700" cy="7116168"/>
          <a:chOff x="7810499" y="523875"/>
          <a:chExt cx="10926700" cy="7116168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10499" y="523875"/>
            <a:ext cx="10926700" cy="7116168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7907001" y="6203156"/>
            <a:ext cx="535780" cy="41671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8143874" y="1416842"/>
            <a:ext cx="333375" cy="46434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8567738" y="1781174"/>
            <a:ext cx="9267825" cy="444579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47625</xdr:colOff>
      <xdr:row>2</xdr:row>
      <xdr:rowOff>47625</xdr:rowOff>
    </xdr:from>
    <xdr:to>
      <xdr:col>36</xdr:col>
      <xdr:colOff>582116</xdr:colOff>
      <xdr:row>32</xdr:row>
      <xdr:rowOff>65109</xdr:rowOff>
    </xdr:to>
    <xdr:pic>
      <xdr:nvPicPr>
        <xdr:cNvPr id="11" name="Picture 10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21438" y="500063"/>
          <a:ext cx="7821116" cy="58396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59531</xdr:colOff>
      <xdr:row>2</xdr:row>
      <xdr:rowOff>83344</xdr:rowOff>
    </xdr:from>
    <xdr:to>
      <xdr:col>23</xdr:col>
      <xdr:colOff>473018</xdr:colOff>
      <xdr:row>40</xdr:row>
      <xdr:rowOff>130969</xdr:rowOff>
    </xdr:to>
    <xdr:grpSp>
      <xdr:nvGrpSpPr>
        <xdr:cNvPr id="7" name="Group 6"/>
        <xdr:cNvGrpSpPr/>
      </xdr:nvGrpSpPr>
      <xdr:grpSpPr>
        <a:xfrm>
          <a:off x="7643812" y="535782"/>
          <a:ext cx="9938487" cy="7417593"/>
          <a:chOff x="7643812" y="535782"/>
          <a:chExt cx="9938487" cy="7417593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43812" y="535782"/>
            <a:ext cx="9938487" cy="7417593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4590896">
            <a:off x="12158805" y="3873308"/>
            <a:ext cx="1462609" cy="72701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19056268">
            <a:off x="11483311" y="3429191"/>
            <a:ext cx="1644719" cy="58410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1925300" y="4341018"/>
            <a:ext cx="623887" cy="23098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71437</xdr:colOff>
      <xdr:row>2</xdr:row>
      <xdr:rowOff>47626</xdr:rowOff>
    </xdr:from>
    <xdr:to>
      <xdr:col>24</xdr:col>
      <xdr:colOff>451595</xdr:colOff>
      <xdr:row>41</xdr:row>
      <xdr:rowOff>35720</xdr:rowOff>
    </xdr:to>
    <xdr:grpSp>
      <xdr:nvGrpSpPr>
        <xdr:cNvPr id="8" name="Group 7"/>
        <xdr:cNvGrpSpPr/>
      </xdr:nvGrpSpPr>
      <xdr:grpSpPr>
        <a:xfrm>
          <a:off x="8679656" y="500064"/>
          <a:ext cx="9297939" cy="7548562"/>
          <a:chOff x="8679656" y="500064"/>
          <a:chExt cx="9297939" cy="7548562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79656" y="500064"/>
            <a:ext cx="9297939" cy="7548562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5098459">
            <a:off x="11948198" y="4897332"/>
            <a:ext cx="1870626" cy="85916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>
            <a:off x="13037344" y="2155032"/>
            <a:ext cx="1143000" cy="116681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>
            <a:off x="12965906" y="3352800"/>
            <a:ext cx="330994" cy="98107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2</xdr:row>
      <xdr:rowOff>59531</xdr:rowOff>
    </xdr:from>
    <xdr:to>
      <xdr:col>16</xdr:col>
      <xdr:colOff>50736</xdr:colOff>
      <xdr:row>46</xdr:row>
      <xdr:rowOff>5944</xdr:rowOff>
    </xdr:to>
    <xdr:grpSp>
      <xdr:nvGrpSpPr>
        <xdr:cNvPr id="7" name="Group 6"/>
        <xdr:cNvGrpSpPr/>
      </xdr:nvGrpSpPr>
      <xdr:grpSpPr>
        <a:xfrm>
          <a:off x="8584406" y="511969"/>
          <a:ext cx="5229955" cy="8459381"/>
          <a:chOff x="8584406" y="511969"/>
          <a:chExt cx="5229955" cy="8459381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84406" y="511969"/>
            <a:ext cx="5229955" cy="8459381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0513219" y="8334375"/>
            <a:ext cx="328613" cy="40481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0798969" y="571501"/>
            <a:ext cx="309562" cy="38100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0739437" y="1031081"/>
            <a:ext cx="209551" cy="719613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17</xdr:col>
      <xdr:colOff>83344</xdr:colOff>
      <xdr:row>2</xdr:row>
      <xdr:rowOff>83343</xdr:rowOff>
    </xdr:from>
    <xdr:to>
      <xdr:col>28</xdr:col>
      <xdr:colOff>535781</xdr:colOff>
      <xdr:row>32</xdr:row>
      <xdr:rowOff>99981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4188" y="535781"/>
          <a:ext cx="7131843" cy="5838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="80" zoomScaleNormal="80" workbookViewId="0">
      <selection activeCell="B38" sqref="B38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160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161</v>
      </c>
    </row>
    <row r="8" spans="2:2" x14ac:dyDescent="0.25">
      <c r="B8" s="213" t="s">
        <v>162</v>
      </c>
    </row>
    <row r="9" spans="2:2" x14ac:dyDescent="0.25">
      <c r="B9" s="213" t="s">
        <v>163</v>
      </c>
    </row>
    <row r="10" spans="2:2" x14ac:dyDescent="0.25">
      <c r="B10" s="213" t="s">
        <v>164</v>
      </c>
    </row>
    <row r="11" spans="2:2" x14ac:dyDescent="0.25">
      <c r="B11" s="33" t="s">
        <v>165</v>
      </c>
    </row>
    <row r="12" spans="2:2" ht="15.75" thickBot="1" x14ac:dyDescent="0.3">
      <c r="B12" s="33"/>
    </row>
    <row r="13" spans="2:2" ht="15.75" thickBot="1" x14ac:dyDescent="0.3">
      <c r="B13" s="154" t="s">
        <v>117</v>
      </c>
    </row>
    <row r="14" spans="2:2" x14ac:dyDescent="0.25">
      <c r="B14" s="36"/>
    </row>
    <row r="15" spans="2:2" x14ac:dyDescent="0.25">
      <c r="B15" s="155" t="s">
        <v>118</v>
      </c>
    </row>
    <row r="16" spans="2:2" x14ac:dyDescent="0.25">
      <c r="B16" s="33"/>
    </row>
    <row r="17" spans="2:2" x14ac:dyDescent="0.25">
      <c r="B17" s="33"/>
    </row>
    <row r="18" spans="2:2" x14ac:dyDescent="0.25">
      <c r="B18" s="155" t="s">
        <v>166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8" customWidth="1"/>
    <col min="7" max="16384" width="9.140625" style="2"/>
  </cols>
  <sheetData>
    <row r="2" spans="2:6" ht="15" customHeight="1" x14ac:dyDescent="0.25">
      <c r="B2" s="314" t="s">
        <v>63</v>
      </c>
      <c r="C2" s="315"/>
      <c r="D2" s="315"/>
      <c r="E2" s="315"/>
      <c r="F2" s="316"/>
    </row>
    <row r="3" spans="2:6" ht="30" x14ac:dyDescent="0.25">
      <c r="B3" s="79" t="s">
        <v>20</v>
      </c>
      <c r="C3" s="80" t="s">
        <v>60</v>
      </c>
      <c r="D3" s="80" t="s">
        <v>59</v>
      </c>
      <c r="E3" s="81" t="s">
        <v>62</v>
      </c>
      <c r="F3" s="82" t="s">
        <v>64</v>
      </c>
    </row>
    <row r="4" spans="2:6" ht="30" x14ac:dyDescent="0.25">
      <c r="B4" s="92">
        <v>1156</v>
      </c>
      <c r="C4" s="93" t="s">
        <v>58</v>
      </c>
      <c r="D4" s="94">
        <v>39.9</v>
      </c>
      <c r="E4" s="95" t="s">
        <v>22</v>
      </c>
      <c r="F4" s="96" t="s">
        <v>57</v>
      </c>
    </row>
    <row r="5" spans="2:6" ht="30" x14ac:dyDescent="0.25">
      <c r="B5" s="77">
        <v>1199</v>
      </c>
      <c r="C5" s="88" t="s">
        <v>47</v>
      </c>
      <c r="D5" s="83">
        <v>61.570599000000001</v>
      </c>
      <c r="E5" s="90">
        <v>30</v>
      </c>
      <c r="F5" s="86" t="s">
        <v>56</v>
      </c>
    </row>
    <row r="6" spans="2:6" x14ac:dyDescent="0.25">
      <c r="B6" s="77">
        <v>1221</v>
      </c>
      <c r="C6" s="88" t="s">
        <v>47</v>
      </c>
      <c r="D6" s="83">
        <v>45.238652000000002</v>
      </c>
      <c r="E6" s="90">
        <v>45.2</v>
      </c>
      <c r="F6" s="86" t="s">
        <v>55</v>
      </c>
    </row>
    <row r="7" spans="2:6" ht="30" x14ac:dyDescent="0.25">
      <c r="B7" s="77">
        <v>1304</v>
      </c>
      <c r="C7" s="88" t="s">
        <v>47</v>
      </c>
      <c r="D7" s="83">
        <v>59.981605000000002</v>
      </c>
      <c r="E7" s="90">
        <v>30</v>
      </c>
      <c r="F7" s="86" t="s">
        <v>54</v>
      </c>
    </row>
    <row r="8" spans="2:6" ht="30" x14ac:dyDescent="0.25">
      <c r="B8" s="77">
        <v>1307</v>
      </c>
      <c r="C8" s="88" t="s">
        <v>47</v>
      </c>
      <c r="D8" s="83">
        <v>16.001961000000001</v>
      </c>
      <c r="E8" s="90">
        <v>16</v>
      </c>
      <c r="F8" s="86" t="s">
        <v>53</v>
      </c>
    </row>
    <row r="9" spans="2:6" x14ac:dyDescent="0.25">
      <c r="B9" s="77">
        <v>1308</v>
      </c>
      <c r="C9" s="88" t="s">
        <v>46</v>
      </c>
      <c r="D9" s="83">
        <v>208.405034</v>
      </c>
      <c r="E9" s="90">
        <v>9</v>
      </c>
      <c r="F9" s="86"/>
    </row>
    <row r="10" spans="2:6" x14ac:dyDescent="0.25">
      <c r="B10" s="77">
        <v>1315</v>
      </c>
      <c r="C10" s="88" t="s">
        <v>46</v>
      </c>
      <c r="D10" s="83">
        <v>755.23617000000002</v>
      </c>
      <c r="E10" s="90">
        <v>45.124694173800002</v>
      </c>
      <c r="F10" s="86"/>
    </row>
    <row r="11" spans="2:6" x14ac:dyDescent="0.25">
      <c r="B11" s="77">
        <v>1361</v>
      </c>
      <c r="C11" s="88" t="s">
        <v>47</v>
      </c>
      <c r="D11" s="83">
        <v>46.182563999999999</v>
      </c>
      <c r="E11" s="90">
        <v>46.2</v>
      </c>
      <c r="F11" s="86"/>
    </row>
    <row r="12" spans="2:6" x14ac:dyDescent="0.25">
      <c r="B12" s="77">
        <v>1365</v>
      </c>
      <c r="C12" s="88" t="s">
        <v>47</v>
      </c>
      <c r="D12" s="83">
        <v>69.098025000000007</v>
      </c>
      <c r="E12" s="90">
        <v>35</v>
      </c>
      <c r="F12" s="86" t="s">
        <v>52</v>
      </c>
    </row>
    <row r="13" spans="2:6" x14ac:dyDescent="0.25">
      <c r="B13" s="77">
        <v>1369</v>
      </c>
      <c r="C13" s="88" t="s">
        <v>46</v>
      </c>
      <c r="D13" s="83">
        <v>228.72356600000001</v>
      </c>
      <c r="E13" s="90">
        <v>49.247608257400003</v>
      </c>
      <c r="F13" s="86"/>
    </row>
    <row r="14" spans="2:6" x14ac:dyDescent="0.25">
      <c r="B14" s="77">
        <v>1379</v>
      </c>
      <c r="C14" s="88" t="s">
        <v>47</v>
      </c>
      <c r="D14" s="83">
        <v>13.835252000000001</v>
      </c>
      <c r="E14" s="90">
        <v>13.8</v>
      </c>
      <c r="F14" s="86" t="s">
        <v>51</v>
      </c>
    </row>
    <row r="15" spans="2:6" x14ac:dyDescent="0.25">
      <c r="B15" s="77">
        <v>1404</v>
      </c>
      <c r="C15" s="88" t="s">
        <v>46</v>
      </c>
      <c r="D15" s="83">
        <v>863.405978</v>
      </c>
      <c r="E15" s="90">
        <v>111.97543989200001</v>
      </c>
      <c r="F15" s="86"/>
    </row>
    <row r="16" spans="2:6" ht="15" customHeight="1" x14ac:dyDescent="0.25">
      <c r="B16" s="77">
        <v>1416</v>
      </c>
      <c r="C16" s="88" t="s">
        <v>47</v>
      </c>
      <c r="D16" s="83">
        <v>98.323660000000004</v>
      </c>
      <c r="E16" s="90">
        <v>98.3</v>
      </c>
      <c r="F16" s="86" t="s">
        <v>50</v>
      </c>
    </row>
    <row r="17" spans="2:6" ht="45" x14ac:dyDescent="0.25">
      <c r="B17" s="312">
        <v>1423</v>
      </c>
      <c r="C17" s="88" t="s">
        <v>47</v>
      </c>
      <c r="D17" s="313">
        <v>425.02171499999997</v>
      </c>
      <c r="E17" s="90" t="s">
        <v>49</v>
      </c>
      <c r="F17" s="86" t="s">
        <v>48</v>
      </c>
    </row>
    <row r="18" spans="2:6" x14ac:dyDescent="0.25">
      <c r="B18" s="312"/>
      <c r="C18" s="88" t="s">
        <v>46</v>
      </c>
      <c r="D18" s="313"/>
      <c r="E18" s="90">
        <v>19.0061864071</v>
      </c>
      <c r="F18" s="86"/>
    </row>
    <row r="19" spans="2:6" x14ac:dyDescent="0.25">
      <c r="B19" s="312"/>
      <c r="C19" s="88" t="s">
        <v>46</v>
      </c>
      <c r="D19" s="313"/>
      <c r="E19" s="90">
        <v>23.549732874</v>
      </c>
      <c r="F19" s="86"/>
    </row>
    <row r="20" spans="2:6" x14ac:dyDescent="0.25">
      <c r="B20" s="77">
        <v>1433</v>
      </c>
      <c r="C20" s="88" t="s">
        <v>47</v>
      </c>
      <c r="D20" s="83">
        <v>34.920515999999999</v>
      </c>
      <c r="E20" s="90">
        <v>34.9</v>
      </c>
      <c r="F20" s="86"/>
    </row>
    <row r="21" spans="2:6" ht="15" customHeight="1" x14ac:dyDescent="0.25">
      <c r="B21" s="77">
        <v>1445</v>
      </c>
      <c r="C21" s="88" t="s">
        <v>46</v>
      </c>
      <c r="D21" s="83">
        <v>725.966904</v>
      </c>
      <c r="E21" s="90">
        <v>21.502440412399999</v>
      </c>
      <c r="F21" s="86"/>
    </row>
    <row r="22" spans="2:6" x14ac:dyDescent="0.25">
      <c r="B22" s="77">
        <v>1455</v>
      </c>
      <c r="C22" s="88" t="s">
        <v>47</v>
      </c>
      <c r="D22" s="83">
        <v>48.311664999999998</v>
      </c>
      <c r="E22" s="90">
        <v>48.3</v>
      </c>
      <c r="F22" s="86"/>
    </row>
    <row r="23" spans="2:6" x14ac:dyDescent="0.25">
      <c r="B23" s="77">
        <v>1477</v>
      </c>
      <c r="C23" s="88" t="s">
        <v>46</v>
      </c>
      <c r="D23" s="83">
        <v>29.074183999999999</v>
      </c>
      <c r="E23" s="90">
        <v>15.317334061499999</v>
      </c>
      <c r="F23" s="86"/>
    </row>
    <row r="24" spans="2:6" x14ac:dyDescent="0.25">
      <c r="B24" s="84">
        <v>1498</v>
      </c>
      <c r="C24" s="89" t="s">
        <v>46</v>
      </c>
      <c r="D24" s="85">
        <v>11.286441999999999</v>
      </c>
      <c r="E24" s="91">
        <v>11.2838185742</v>
      </c>
      <c r="F24" s="87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zoomScale="80" zoomScaleNormal="80" workbookViewId="0">
      <selection activeCell="B2" sqref="B2:D2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</cols>
  <sheetData>
    <row r="1" spans="2:10" ht="15.75" thickBot="1" x14ac:dyDescent="0.3"/>
    <row r="2" spans="2:10" ht="15" customHeight="1" x14ac:dyDescent="0.25">
      <c r="B2" s="317" t="s">
        <v>252</v>
      </c>
      <c r="C2" s="318"/>
      <c r="D2" s="319"/>
      <c r="E2" s="320" t="s">
        <v>29</v>
      </c>
      <c r="G2" s="317" t="s">
        <v>252</v>
      </c>
      <c r="H2" s="318"/>
      <c r="I2" s="319"/>
      <c r="J2" s="320" t="s">
        <v>29</v>
      </c>
    </row>
    <row r="3" spans="2:10" ht="15.75" thickBot="1" x14ac:dyDescent="0.3">
      <c r="B3" s="233" t="s">
        <v>20</v>
      </c>
      <c r="C3" s="234" t="s">
        <v>25</v>
      </c>
      <c r="D3" s="235" t="s">
        <v>24</v>
      </c>
      <c r="E3" s="321"/>
      <c r="G3" s="233" t="s">
        <v>20</v>
      </c>
      <c r="H3" s="234" t="s">
        <v>25</v>
      </c>
      <c r="I3" s="235" t="s">
        <v>24</v>
      </c>
      <c r="J3" s="321"/>
    </row>
    <row r="4" spans="2:10" x14ac:dyDescent="0.25">
      <c r="B4" s="281">
        <v>1152</v>
      </c>
      <c r="C4" s="29">
        <v>7.7</v>
      </c>
      <c r="D4" s="30">
        <v>7.7</v>
      </c>
      <c r="E4" s="114">
        <f>C4-D4</f>
        <v>0</v>
      </c>
      <c r="G4" s="119" t="s">
        <v>150</v>
      </c>
      <c r="H4" s="120">
        <f>2.4</f>
        <v>2.4</v>
      </c>
      <c r="I4" s="121">
        <f>2.5+0.1</f>
        <v>2.6</v>
      </c>
      <c r="J4" s="122">
        <f>H4-I4</f>
        <v>-0.20000000000000018</v>
      </c>
    </row>
    <row r="5" spans="2:10" x14ac:dyDescent="0.25">
      <c r="B5" s="281">
        <v>1171</v>
      </c>
      <c r="C5" s="29">
        <v>61.6</v>
      </c>
      <c r="D5" s="30">
        <v>61.5</v>
      </c>
      <c r="E5" s="114">
        <f>C5-D5</f>
        <v>0.10000000000000142</v>
      </c>
      <c r="G5" s="123" t="s">
        <v>140</v>
      </c>
      <c r="H5" s="37">
        <f>5.8+11.3+5.3</f>
        <v>22.400000000000002</v>
      </c>
      <c r="I5" s="31">
        <f>5.9+11.4+5.5</f>
        <v>22.8</v>
      </c>
      <c r="J5" s="124">
        <f>H5-I5</f>
        <v>-0.39999999999999858</v>
      </c>
    </row>
    <row r="6" spans="2:10" x14ac:dyDescent="0.25">
      <c r="B6" s="281">
        <v>1350</v>
      </c>
      <c r="C6" s="109">
        <v>5.8</v>
      </c>
      <c r="D6" s="30">
        <v>5.9</v>
      </c>
      <c r="E6" s="114">
        <f t="shared" ref="E6:E8" si="0">C6-D6</f>
        <v>-0.10000000000000053</v>
      </c>
      <c r="G6" s="123" t="s">
        <v>126</v>
      </c>
      <c r="H6" s="37">
        <f>46.4+18.1</f>
        <v>64.5</v>
      </c>
      <c r="I6" s="31">
        <f>46.3+18.2</f>
        <v>64.5</v>
      </c>
      <c r="J6" s="124">
        <f>H6-I6</f>
        <v>0</v>
      </c>
    </row>
    <row r="7" spans="2:10" ht="15.75" thickBot="1" x14ac:dyDescent="0.3">
      <c r="B7" s="281">
        <v>1352</v>
      </c>
      <c r="C7" s="109">
        <v>11.3</v>
      </c>
      <c r="D7" s="30">
        <v>11.4</v>
      </c>
      <c r="E7" s="114">
        <f t="shared" si="0"/>
        <v>-9.9999999999999645E-2</v>
      </c>
      <c r="G7" s="125" t="s">
        <v>122</v>
      </c>
      <c r="H7" s="126">
        <f>7.7+15.2+16.6+11.8+28.6</f>
        <v>79.900000000000006</v>
      </c>
      <c r="I7" s="127">
        <f>7.7+15.2+16.7+11.5+28.9</f>
        <v>80</v>
      </c>
      <c r="J7" s="128">
        <f t="shared" ref="J7:J8" si="1">H7-I7</f>
        <v>-9.9999999999994316E-2</v>
      </c>
    </row>
    <row r="8" spans="2:10" ht="15.75" thickBot="1" x14ac:dyDescent="0.3">
      <c r="B8" s="281">
        <v>1358</v>
      </c>
      <c r="C8" s="109">
        <v>5.3</v>
      </c>
      <c r="D8" s="30">
        <v>5.5</v>
      </c>
      <c r="E8" s="114">
        <f t="shared" si="0"/>
        <v>-0.20000000000000018</v>
      </c>
      <c r="G8" s="115" t="s">
        <v>28</v>
      </c>
      <c r="H8" s="116">
        <f>SUM(H4:H7)</f>
        <v>169.2</v>
      </c>
      <c r="I8" s="117">
        <f>SUM(I4:I7)</f>
        <v>169.9</v>
      </c>
      <c r="J8" s="129">
        <f t="shared" si="1"/>
        <v>-0.70000000000001705</v>
      </c>
    </row>
    <row r="9" spans="2:10" x14ac:dyDescent="0.25">
      <c r="B9" s="281">
        <v>1402</v>
      </c>
      <c r="C9" s="109">
        <v>16.600000000000001</v>
      </c>
      <c r="D9" s="30">
        <v>16.7</v>
      </c>
      <c r="E9" s="114">
        <f t="shared" ref="E9:E14" si="2">C9-D9</f>
        <v>-9.9999999999997868E-2</v>
      </c>
      <c r="G9" s="130" t="s">
        <v>11</v>
      </c>
      <c r="H9" s="216">
        <f>7+43.1+14.6+5.8+11.3+5.3+16.6+2.4+16.5+10.1+21.5</f>
        <v>154.19999999999999</v>
      </c>
      <c r="I9" s="132">
        <f>7.7+43+14.1+5.9+11.4+3.3+16.7+1.7+13.6+11.5+19.5</f>
        <v>148.4</v>
      </c>
      <c r="J9" s="122">
        <f>H9-I9</f>
        <v>5.7999999999999829</v>
      </c>
    </row>
    <row r="10" spans="2:10" ht="15.75" thickBot="1" x14ac:dyDescent="0.3">
      <c r="B10" s="281">
        <v>1465</v>
      </c>
      <c r="C10" s="109">
        <v>2.4</v>
      </c>
      <c r="D10" s="30">
        <v>2.5</v>
      </c>
      <c r="E10" s="114">
        <f t="shared" si="2"/>
        <v>-0.10000000000000009</v>
      </c>
      <c r="G10" s="133" t="s">
        <v>10</v>
      </c>
      <c r="H10" s="134">
        <f>0.7+3.3+0.6+1.6+1.7+7.1</f>
        <v>15</v>
      </c>
      <c r="I10" s="135">
        <f>3.3+1.1+2.2+4.6+0.8+9.5</f>
        <v>21.5</v>
      </c>
      <c r="J10" s="128">
        <f>H10-I10</f>
        <v>-6.5</v>
      </c>
    </row>
    <row r="11" spans="2:10" ht="15.75" thickBot="1" x14ac:dyDescent="0.3">
      <c r="B11" s="281">
        <v>1516</v>
      </c>
      <c r="C11" s="109">
        <v>18.100000000000001</v>
      </c>
      <c r="D11" s="30">
        <v>18.2</v>
      </c>
      <c r="E11" s="114">
        <f t="shared" si="2"/>
        <v>-9.9999999999997868E-2</v>
      </c>
      <c r="G11" s="115" t="s">
        <v>28</v>
      </c>
      <c r="H11" s="136">
        <f>SUM(H9:H10)</f>
        <v>169.2</v>
      </c>
      <c r="I11" s="137">
        <f>SUM(I9:I10)</f>
        <v>169.9</v>
      </c>
      <c r="J11" s="129">
        <f>H11-I11</f>
        <v>-0.70000000000001705</v>
      </c>
    </row>
    <row r="12" spans="2:10" x14ac:dyDescent="0.25">
      <c r="B12" s="281">
        <v>1533</v>
      </c>
      <c r="C12" s="293">
        <v>28.6</v>
      </c>
      <c r="D12" s="289">
        <v>29</v>
      </c>
      <c r="E12" s="295">
        <f t="shared" si="2"/>
        <v>-0.39999999999999858</v>
      </c>
    </row>
    <row r="13" spans="2:10" ht="15.75" thickBot="1" x14ac:dyDescent="0.3">
      <c r="B13" s="281">
        <v>1565</v>
      </c>
      <c r="C13" s="109">
        <v>11.8</v>
      </c>
      <c r="D13" s="30">
        <v>11.5</v>
      </c>
      <c r="E13" s="114">
        <f t="shared" si="2"/>
        <v>0.30000000000000071</v>
      </c>
    </row>
    <row r="14" spans="2:10" ht="15.75" thickBot="1" x14ac:dyDescent="0.3">
      <c r="B14" s="115" t="s">
        <v>23</v>
      </c>
      <c r="C14" s="116">
        <f>SUM(C4:C13)</f>
        <v>169.2</v>
      </c>
      <c r="D14" s="117">
        <f>SUM(D4:D13)</f>
        <v>169.9</v>
      </c>
      <c r="E14" s="118">
        <f t="shared" si="2"/>
        <v>-0.70000000000001705</v>
      </c>
    </row>
    <row r="16" spans="2:10" x14ac:dyDescent="0.25">
      <c r="J16" s="221"/>
    </row>
    <row r="17" spans="2:10" s="287" customFormat="1" x14ac:dyDescent="0.25">
      <c r="J17" s="309"/>
    </row>
    <row r="18" spans="2:10" ht="15.75" thickBot="1" x14ac:dyDescent="0.3"/>
    <row r="19" spans="2:10" ht="15" customHeight="1" x14ac:dyDescent="0.25">
      <c r="B19" s="317" t="s">
        <v>193</v>
      </c>
      <c r="C19" s="318"/>
      <c r="D19" s="319"/>
      <c r="E19" s="320" t="s">
        <v>29</v>
      </c>
      <c r="F19" s="190"/>
      <c r="G19" s="317" t="s">
        <v>193</v>
      </c>
      <c r="H19" s="318"/>
      <c r="I19" s="319"/>
      <c r="J19" s="320" t="s">
        <v>29</v>
      </c>
    </row>
    <row r="20" spans="2:10" ht="15.75" thickBot="1" x14ac:dyDescent="0.3">
      <c r="B20" s="236" t="s">
        <v>20</v>
      </c>
      <c r="C20" s="237" t="s">
        <v>25</v>
      </c>
      <c r="D20" s="238" t="s">
        <v>24</v>
      </c>
      <c r="E20" s="321"/>
      <c r="F20" s="190"/>
      <c r="G20" s="282" t="s">
        <v>20</v>
      </c>
      <c r="H20" s="283" t="s">
        <v>25</v>
      </c>
      <c r="I20" s="284" t="s">
        <v>24</v>
      </c>
      <c r="J20" s="321"/>
    </row>
    <row r="21" spans="2:10" x14ac:dyDescent="0.25">
      <c r="B21" s="280">
        <v>1274</v>
      </c>
      <c r="C21" s="242">
        <v>5.5</v>
      </c>
      <c r="D21" s="243">
        <v>4.2</v>
      </c>
      <c r="E21" s="246">
        <f t="shared" ref="E21" si="3">C21-D21</f>
        <v>1.2999999999999998</v>
      </c>
      <c r="G21" s="119" t="s">
        <v>150</v>
      </c>
      <c r="H21" s="37">
        <v>0</v>
      </c>
      <c r="I21" s="31">
        <f>36.3</f>
        <v>36.299999999999997</v>
      </c>
      <c r="J21" s="122">
        <f t="shared" ref="J21" si="4">H21-I21</f>
        <v>-36.299999999999997</v>
      </c>
    </row>
    <row r="22" spans="2:10" x14ac:dyDescent="0.25">
      <c r="B22" s="280">
        <v>1282</v>
      </c>
      <c r="C22" s="29">
        <v>6.1</v>
      </c>
      <c r="D22" s="30">
        <v>11.1</v>
      </c>
      <c r="E22" s="114">
        <f t="shared" ref="E22:E23" si="5">C22-D22</f>
        <v>-5</v>
      </c>
      <c r="G22" s="247" t="s">
        <v>122</v>
      </c>
      <c r="H22" s="245">
        <f>6.1+11.4+5.1</f>
        <v>22.6</v>
      </c>
      <c r="I22" s="244">
        <f>11.1+24.3</f>
        <v>35.4</v>
      </c>
      <c r="J22" s="248">
        <f t="shared" ref="J22:J27" si="6">H22-I22</f>
        <v>-12.799999999999997</v>
      </c>
    </row>
    <row r="23" spans="2:10" ht="15.75" thickBot="1" x14ac:dyDescent="0.3">
      <c r="B23" s="280">
        <v>1285</v>
      </c>
      <c r="C23" s="29">
        <v>11.4</v>
      </c>
      <c r="D23" s="30">
        <v>60.6</v>
      </c>
      <c r="E23" s="114">
        <f t="shared" si="5"/>
        <v>-49.2</v>
      </c>
      <c r="G23" s="249" t="s">
        <v>133</v>
      </c>
      <c r="H23" s="250">
        <f>0.4</f>
        <v>0.4</v>
      </c>
      <c r="I23" s="251">
        <f>4.2</f>
        <v>4.2</v>
      </c>
      <c r="J23" s="252">
        <f t="shared" si="6"/>
        <v>-3.8000000000000003</v>
      </c>
    </row>
    <row r="24" spans="2:10" ht="15.75" thickBot="1" x14ac:dyDescent="0.3">
      <c r="B24" s="115" t="s">
        <v>23</v>
      </c>
      <c r="C24" s="116">
        <f>SUM(C21:C23)</f>
        <v>23</v>
      </c>
      <c r="D24" s="117">
        <f>SUM(D21:D23)</f>
        <v>75.900000000000006</v>
      </c>
      <c r="E24" s="118">
        <f>C24-D24</f>
        <v>-52.900000000000006</v>
      </c>
      <c r="G24" s="115" t="s">
        <v>28</v>
      </c>
      <c r="H24" s="116">
        <f>SUM(H21:H23)</f>
        <v>23</v>
      </c>
      <c r="I24" s="117">
        <f>SUM(I21:I23)</f>
        <v>75.899999999999991</v>
      </c>
      <c r="J24" s="129">
        <f t="shared" si="6"/>
        <v>-52.899999999999991</v>
      </c>
    </row>
    <row r="25" spans="2:10" x14ac:dyDescent="0.25">
      <c r="G25" s="130" t="s">
        <v>11</v>
      </c>
      <c r="H25" s="131">
        <f>5.7+11.4+5.5</f>
        <v>22.6</v>
      </c>
      <c r="I25" s="132">
        <f>8.9+22.5+35.1+3.8</f>
        <v>70.3</v>
      </c>
      <c r="J25" s="122">
        <f t="shared" si="6"/>
        <v>-47.699999999999996</v>
      </c>
    </row>
    <row r="26" spans="2:10" ht="15.75" thickBot="1" x14ac:dyDescent="0.3">
      <c r="G26" s="133" t="s">
        <v>10</v>
      </c>
      <c r="H26" s="134">
        <f>0.4</f>
        <v>0.4</v>
      </c>
      <c r="I26" s="135">
        <f>2.2+1.8+1.2+0.4</f>
        <v>5.6000000000000005</v>
      </c>
      <c r="J26" s="128">
        <f t="shared" si="6"/>
        <v>-5.2</v>
      </c>
    </row>
    <row r="27" spans="2:10" ht="15.75" thickBot="1" x14ac:dyDescent="0.3">
      <c r="G27" s="115" t="s">
        <v>28</v>
      </c>
      <c r="H27" s="136">
        <f>SUM(H25:H26)</f>
        <v>23</v>
      </c>
      <c r="I27" s="137">
        <f>SUM(I25:I26)</f>
        <v>75.899999999999991</v>
      </c>
      <c r="J27" s="129">
        <f t="shared" si="6"/>
        <v>-52.899999999999991</v>
      </c>
    </row>
  </sheetData>
  <mergeCells count="8">
    <mergeCell ref="G2:I2"/>
    <mergeCell ref="J2:J3"/>
    <mergeCell ref="E2:E3"/>
    <mergeCell ref="B2:D2"/>
    <mergeCell ref="B19:D19"/>
    <mergeCell ref="E19:E20"/>
    <mergeCell ref="G19:I19"/>
    <mergeCell ref="J19:J20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6"/>
    <col min="2" max="2" width="20.5703125" customWidth="1"/>
    <col min="3" max="4" width="17.7109375" customWidth="1"/>
    <col min="5" max="5" width="20.7109375" customWidth="1"/>
    <col min="6" max="6" width="20.7109375" style="239" customWidth="1"/>
    <col min="7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5" ht="15.75" thickBot="1" x14ac:dyDescent="0.3"/>
    <row r="2" spans="1:25" ht="19.5" thickBot="1" x14ac:dyDescent="0.35">
      <c r="B2" s="329" t="s">
        <v>178</v>
      </c>
      <c r="C2" s="330"/>
      <c r="D2" s="330"/>
      <c r="E2" s="330"/>
      <c r="F2" s="330"/>
      <c r="G2" s="331"/>
      <c r="I2" s="1" t="s">
        <v>0</v>
      </c>
      <c r="Y2" s="1" t="s">
        <v>180</v>
      </c>
    </row>
    <row r="3" spans="1:25" ht="15.75" thickBot="1" x14ac:dyDescent="0.3"/>
    <row r="4" spans="1:25" x14ac:dyDescent="0.25">
      <c r="B4" s="25" t="s">
        <v>19</v>
      </c>
      <c r="C4" s="332">
        <v>1152</v>
      </c>
      <c r="D4" s="333"/>
      <c r="E4" s="199" t="s">
        <v>18</v>
      </c>
      <c r="F4" s="342">
        <v>7.7</v>
      </c>
      <c r="G4" s="343"/>
    </row>
    <row r="5" spans="1:25" ht="15.75" thickBot="1" x14ac:dyDescent="0.3">
      <c r="B5" s="24" t="s">
        <v>17</v>
      </c>
      <c r="C5" s="334" t="s">
        <v>116</v>
      </c>
      <c r="D5" s="335"/>
      <c r="E5" s="200" t="s">
        <v>16</v>
      </c>
      <c r="F5" s="344">
        <v>7.7</v>
      </c>
      <c r="G5" s="345"/>
    </row>
    <row r="6" spans="1:25" ht="15.75" thickBot="1" x14ac:dyDescent="0.3">
      <c r="B6" s="23" t="s">
        <v>15</v>
      </c>
      <c r="C6" s="340" t="s">
        <v>14</v>
      </c>
      <c r="D6" s="341"/>
      <c r="E6" s="322" t="s">
        <v>13</v>
      </c>
      <c r="F6" s="323"/>
      <c r="G6" s="324"/>
    </row>
    <row r="7" spans="1:25" x14ac:dyDescent="0.25">
      <c r="B7" s="12" t="s">
        <v>4</v>
      </c>
      <c r="C7" s="22">
        <v>7</v>
      </c>
      <c r="D7" s="21">
        <v>0.7</v>
      </c>
      <c r="E7" s="325">
        <v>7.7</v>
      </c>
      <c r="F7" s="336"/>
      <c r="G7" s="337"/>
    </row>
    <row r="8" spans="1:25" ht="15" customHeight="1" thickBot="1" x14ac:dyDescent="0.3">
      <c r="B8" s="8" t="s">
        <v>12</v>
      </c>
      <c r="C8" s="7" t="s">
        <v>11</v>
      </c>
      <c r="D8" s="5" t="s">
        <v>10</v>
      </c>
      <c r="E8" s="327" t="s">
        <v>11</v>
      </c>
      <c r="F8" s="338"/>
      <c r="G8" s="339"/>
    </row>
    <row r="9" spans="1:25" x14ac:dyDescent="0.25">
      <c r="B9" s="12" t="s">
        <v>4</v>
      </c>
      <c r="C9" s="325">
        <v>7.7</v>
      </c>
      <c r="D9" s="326"/>
      <c r="E9" s="325">
        <v>7.7</v>
      </c>
      <c r="F9" s="336"/>
      <c r="G9" s="337"/>
    </row>
    <row r="10" spans="1:25" ht="15.75" thickBot="1" x14ac:dyDescent="0.3">
      <c r="B10" s="8" t="s">
        <v>9</v>
      </c>
      <c r="C10" s="327" t="s">
        <v>122</v>
      </c>
      <c r="D10" s="328"/>
      <c r="E10" s="327" t="s">
        <v>122</v>
      </c>
      <c r="F10" s="338"/>
      <c r="G10" s="339"/>
    </row>
    <row r="11" spans="1:25" x14ac:dyDescent="0.25">
      <c r="B11" s="12" t="s">
        <v>4</v>
      </c>
      <c r="C11" s="325">
        <v>7.7</v>
      </c>
      <c r="D11" s="326"/>
      <c r="E11" s="325">
        <v>7.3</v>
      </c>
      <c r="F11" s="346"/>
      <c r="G11" s="255">
        <v>0.4</v>
      </c>
    </row>
    <row r="12" spans="1:25" ht="15.75" thickBot="1" x14ac:dyDescent="0.3">
      <c r="B12" s="16" t="s">
        <v>8</v>
      </c>
      <c r="C12" s="327" t="s">
        <v>123</v>
      </c>
      <c r="D12" s="328"/>
      <c r="E12" s="327" t="s">
        <v>123</v>
      </c>
      <c r="F12" s="349"/>
      <c r="G12" s="285" t="s">
        <v>7</v>
      </c>
    </row>
    <row r="13" spans="1:25" x14ac:dyDescent="0.25">
      <c r="B13" s="12" t="s">
        <v>4</v>
      </c>
      <c r="C13" s="325">
        <v>7.7</v>
      </c>
      <c r="D13" s="326"/>
      <c r="E13" s="22">
        <v>5.0999999999999996</v>
      </c>
      <c r="F13" s="270">
        <v>2.2000000000000002</v>
      </c>
      <c r="G13" s="241">
        <v>0.4</v>
      </c>
    </row>
    <row r="14" spans="1:25" x14ac:dyDescent="0.25">
      <c r="B14" s="8" t="s">
        <v>6</v>
      </c>
      <c r="C14" s="347">
        <v>187</v>
      </c>
      <c r="D14" s="348"/>
      <c r="E14" s="7">
        <v>228</v>
      </c>
      <c r="F14" s="269">
        <v>188</v>
      </c>
      <c r="G14" s="4">
        <v>93</v>
      </c>
    </row>
    <row r="15" spans="1:25" s="2" customFormat="1" x14ac:dyDescent="0.25">
      <c r="A15" s="157"/>
      <c r="B15" s="69" t="s">
        <v>21</v>
      </c>
      <c r="C15" s="347" t="s">
        <v>71</v>
      </c>
      <c r="D15" s="348"/>
      <c r="E15" s="62" t="s">
        <v>172</v>
      </c>
      <c r="F15" s="278" t="s">
        <v>173</v>
      </c>
      <c r="G15" s="61" t="s">
        <v>155</v>
      </c>
      <c r="I15"/>
      <c r="J15"/>
      <c r="K15" s="78"/>
    </row>
    <row r="16" spans="1:25" ht="15.75" thickBot="1" x14ac:dyDescent="0.3">
      <c r="B16" s="16" t="s">
        <v>5</v>
      </c>
      <c r="C16" s="327">
        <v>25.4</v>
      </c>
      <c r="D16" s="328"/>
      <c r="E16" s="15">
        <v>34.1</v>
      </c>
      <c r="F16" s="277">
        <v>29.4</v>
      </c>
      <c r="G16" s="13">
        <v>21.5</v>
      </c>
      <c r="I16" s="102"/>
      <c r="J16" s="102"/>
    </row>
    <row r="17" spans="1:7" x14ac:dyDescent="0.25">
      <c r="B17" s="193" t="s">
        <v>4</v>
      </c>
      <c r="C17" s="11">
        <v>7.1</v>
      </c>
      <c r="D17" s="10">
        <v>0.6</v>
      </c>
      <c r="E17" s="11">
        <v>5.0999999999999996</v>
      </c>
      <c r="F17" s="279">
        <v>2.2000000000000002</v>
      </c>
      <c r="G17" s="9">
        <v>0.4</v>
      </c>
    </row>
    <row r="18" spans="1:7" s="2" customFormat="1" x14ac:dyDescent="0.25">
      <c r="A18" s="157"/>
      <c r="B18" s="76" t="s">
        <v>3</v>
      </c>
      <c r="C18" s="57">
        <v>19</v>
      </c>
      <c r="D18" s="64">
        <v>22</v>
      </c>
      <c r="E18" s="57">
        <v>21</v>
      </c>
      <c r="F18" s="273">
        <v>19</v>
      </c>
      <c r="G18" s="103">
        <v>6</v>
      </c>
    </row>
    <row r="19" spans="1:7" x14ac:dyDescent="0.25">
      <c r="B19" s="6" t="s">
        <v>2</v>
      </c>
      <c r="C19" s="347" t="s">
        <v>125</v>
      </c>
      <c r="D19" s="350"/>
      <c r="E19" s="351" t="s">
        <v>253</v>
      </c>
      <c r="F19" s="352"/>
      <c r="G19" s="353"/>
    </row>
    <row r="20" spans="1:7" s="2" customFormat="1" ht="15.75" thickBot="1" x14ac:dyDescent="0.3">
      <c r="A20" s="157"/>
      <c r="B20" s="3" t="s">
        <v>1</v>
      </c>
      <c r="C20" s="354" t="s">
        <v>22</v>
      </c>
      <c r="D20" s="355"/>
      <c r="E20" s="354" t="s">
        <v>22</v>
      </c>
      <c r="F20" s="356"/>
      <c r="G20" s="357"/>
    </row>
    <row r="21" spans="1:7" x14ac:dyDescent="0.25">
      <c r="B21" s="158" t="s">
        <v>119</v>
      </c>
      <c r="C21" s="159"/>
      <c r="D21" s="159"/>
      <c r="E21" s="159"/>
      <c r="F21" s="259"/>
      <c r="G21" s="160"/>
    </row>
    <row r="22" spans="1:7" x14ac:dyDescent="0.25">
      <c r="B22" s="161" t="s">
        <v>167</v>
      </c>
      <c r="C22" s="162" t="s">
        <v>124</v>
      </c>
      <c r="D22" s="162"/>
      <c r="E22" s="162"/>
      <c r="F22" s="261"/>
      <c r="G22" s="163"/>
    </row>
    <row r="23" spans="1:7" x14ac:dyDescent="0.25">
      <c r="B23" s="161" t="s">
        <v>168</v>
      </c>
      <c r="C23" s="162" t="s">
        <v>174</v>
      </c>
      <c r="D23" s="162"/>
      <c r="E23" s="162"/>
      <c r="F23" s="261"/>
      <c r="G23" s="163"/>
    </row>
    <row r="24" spans="1:7" x14ac:dyDescent="0.25">
      <c r="B24" s="161" t="s">
        <v>169</v>
      </c>
      <c r="C24" s="162" t="s">
        <v>175</v>
      </c>
      <c r="D24" s="162"/>
      <c r="E24" s="162"/>
      <c r="F24" s="261"/>
      <c r="G24" s="163"/>
    </row>
    <row r="25" spans="1:7" x14ac:dyDescent="0.25">
      <c r="B25" s="161"/>
      <c r="C25" s="162" t="s">
        <v>176</v>
      </c>
      <c r="D25" s="162"/>
      <c r="E25" s="162"/>
      <c r="F25" s="261"/>
      <c r="G25" s="163"/>
    </row>
    <row r="26" spans="1:7" x14ac:dyDescent="0.25">
      <c r="B26" s="164" t="s">
        <v>170</v>
      </c>
      <c r="C26" s="162" t="s">
        <v>177</v>
      </c>
      <c r="D26" s="162"/>
      <c r="E26" s="162"/>
      <c r="F26" s="261"/>
      <c r="G26" s="163"/>
    </row>
    <row r="27" spans="1:7" ht="15.75" thickBot="1" x14ac:dyDescent="0.3">
      <c r="B27" s="165" t="s">
        <v>171</v>
      </c>
      <c r="C27" s="166"/>
      <c r="D27" s="166"/>
      <c r="E27" s="166"/>
      <c r="F27" s="264"/>
      <c r="G27" s="167"/>
    </row>
    <row r="30" spans="1:7" ht="15.75" thickBot="1" x14ac:dyDescent="0.3"/>
    <row r="31" spans="1:7" x14ac:dyDescent="0.25">
      <c r="B31" s="168" t="s">
        <v>120</v>
      </c>
      <c r="C31" s="169"/>
      <c r="D31" s="169"/>
      <c r="E31" s="169"/>
      <c r="F31" s="265"/>
      <c r="G31" s="170"/>
    </row>
    <row r="32" spans="1:7" x14ac:dyDescent="0.25">
      <c r="B32" s="171"/>
      <c r="C32" s="172"/>
      <c r="D32" s="172"/>
      <c r="E32" s="172"/>
      <c r="F32" s="266"/>
      <c r="G32" s="173"/>
    </row>
    <row r="33" spans="2:7" x14ac:dyDescent="0.25">
      <c r="B33" s="171"/>
      <c r="C33" s="172"/>
      <c r="D33" s="172"/>
      <c r="E33" s="172"/>
      <c r="F33" s="266"/>
      <c r="G33" s="173"/>
    </row>
    <row r="34" spans="2:7" ht="15.75" thickBot="1" x14ac:dyDescent="0.3">
      <c r="B34" s="174"/>
      <c r="C34" s="175"/>
      <c r="D34" s="175"/>
      <c r="E34" s="175"/>
      <c r="F34" s="267"/>
      <c r="G34" s="176"/>
    </row>
    <row r="35" spans="2:7" x14ac:dyDescent="0.25">
      <c r="B35" s="177" t="s">
        <v>121</v>
      </c>
      <c r="C35" s="178"/>
      <c r="D35" s="178"/>
      <c r="E35" s="178"/>
      <c r="F35" s="268"/>
      <c r="G35" s="179"/>
    </row>
    <row r="36" spans="2:7" x14ac:dyDescent="0.25">
      <c r="B36" s="171"/>
      <c r="C36" s="172"/>
      <c r="D36" s="172"/>
      <c r="E36" s="172"/>
      <c r="F36" s="266"/>
      <c r="G36" s="173"/>
    </row>
    <row r="37" spans="2:7" x14ac:dyDescent="0.25">
      <c r="B37" s="171"/>
      <c r="C37" s="172"/>
      <c r="D37" s="172"/>
      <c r="E37" s="172"/>
      <c r="F37" s="266"/>
      <c r="G37" s="173"/>
    </row>
    <row r="38" spans="2:7" ht="15.75" thickBot="1" x14ac:dyDescent="0.3">
      <c r="B38" s="174"/>
      <c r="C38" s="175"/>
      <c r="D38" s="175"/>
      <c r="E38" s="175"/>
      <c r="F38" s="267"/>
      <c r="G38" s="176"/>
    </row>
  </sheetData>
  <mergeCells count="25">
    <mergeCell ref="C16:D16"/>
    <mergeCell ref="C19:D19"/>
    <mergeCell ref="E19:G19"/>
    <mergeCell ref="C20:D20"/>
    <mergeCell ref="E20:G20"/>
    <mergeCell ref="C12:D12"/>
    <mergeCell ref="C13:D13"/>
    <mergeCell ref="C14:D14"/>
    <mergeCell ref="C15:D15"/>
    <mergeCell ref="E12:F12"/>
    <mergeCell ref="E6:G6"/>
    <mergeCell ref="C9:D9"/>
    <mergeCell ref="C10:D10"/>
    <mergeCell ref="C11:D11"/>
    <mergeCell ref="B2:G2"/>
    <mergeCell ref="C4:D4"/>
    <mergeCell ref="C5:D5"/>
    <mergeCell ref="E7:G7"/>
    <mergeCell ref="E8:G8"/>
    <mergeCell ref="E9:G9"/>
    <mergeCell ref="E10:G10"/>
    <mergeCell ref="C6:D6"/>
    <mergeCell ref="F4:G4"/>
    <mergeCell ref="F5:G5"/>
    <mergeCell ref="E11:F1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1"/>
  <sheetViews>
    <sheetView zoomScale="80" zoomScaleNormal="80" workbookViewId="0">
      <selection activeCell="B35" sqref="B35"/>
    </sheetView>
  </sheetViews>
  <sheetFormatPr defaultRowHeight="15" x14ac:dyDescent="0.25"/>
  <cols>
    <col min="1" max="1" width="9.140625" style="156"/>
    <col min="2" max="2" width="30.140625" customWidth="1"/>
    <col min="3" max="9" width="12.7109375" customWidth="1"/>
    <col min="10" max="10" width="14.28515625" customWidth="1"/>
    <col min="11" max="12" width="12.7109375" customWidth="1"/>
    <col min="13" max="13" width="12.7109375" style="239" customWidth="1"/>
    <col min="14" max="14" width="14.28515625" customWidth="1"/>
    <col min="16" max="17" width="11.28515625" bestFit="1" customWidth="1"/>
    <col min="18" max="18" width="11" bestFit="1" customWidth="1"/>
    <col min="22" max="24" width="9.140625" customWidth="1"/>
  </cols>
  <sheetData>
    <row r="1" spans="1:29" ht="15.75" thickBot="1" x14ac:dyDescent="0.3"/>
    <row r="2" spans="1:29" ht="19.5" thickBot="1" x14ac:dyDescent="0.35">
      <c r="B2" s="329" t="s">
        <v>178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1"/>
      <c r="P2" s="1" t="s">
        <v>0</v>
      </c>
      <c r="AC2" s="1" t="s">
        <v>179</v>
      </c>
    </row>
    <row r="3" spans="1:29" ht="15.75" thickBot="1" x14ac:dyDescent="0.3"/>
    <row r="4" spans="1:29" x14ac:dyDescent="0.25">
      <c r="B4" s="25" t="s">
        <v>19</v>
      </c>
      <c r="C4" s="332">
        <v>1171</v>
      </c>
      <c r="D4" s="333"/>
      <c r="E4" s="333"/>
      <c r="F4" s="333"/>
      <c r="G4" s="364" t="s">
        <v>18</v>
      </c>
      <c r="H4" s="365"/>
      <c r="I4" s="365"/>
      <c r="J4" s="366"/>
      <c r="K4" s="370">
        <v>61.6</v>
      </c>
      <c r="L4" s="342"/>
      <c r="M4" s="342"/>
      <c r="N4" s="343"/>
    </row>
    <row r="5" spans="1:29" ht="15.75" thickBot="1" x14ac:dyDescent="0.3">
      <c r="B5" s="24" t="s">
        <v>17</v>
      </c>
      <c r="C5" s="334" t="s">
        <v>116</v>
      </c>
      <c r="D5" s="335"/>
      <c r="E5" s="335"/>
      <c r="F5" s="335"/>
      <c r="G5" s="367" t="s">
        <v>16</v>
      </c>
      <c r="H5" s="368"/>
      <c r="I5" s="368"/>
      <c r="J5" s="369"/>
      <c r="K5" s="344">
        <f>46.3+15.2</f>
        <v>61.5</v>
      </c>
      <c r="L5" s="344"/>
      <c r="M5" s="344"/>
      <c r="N5" s="345"/>
      <c r="P5" s="1"/>
    </row>
    <row r="6" spans="1:29" ht="15.75" thickBot="1" x14ac:dyDescent="0.3">
      <c r="B6" s="23" t="s">
        <v>15</v>
      </c>
      <c r="C6" s="340" t="s">
        <v>14</v>
      </c>
      <c r="D6" s="359"/>
      <c r="E6" s="359"/>
      <c r="F6" s="341"/>
      <c r="G6" s="322" t="s">
        <v>264</v>
      </c>
      <c r="H6" s="323"/>
      <c r="I6" s="323"/>
      <c r="J6" s="360"/>
      <c r="K6" s="323" t="s">
        <v>263</v>
      </c>
      <c r="L6" s="323"/>
      <c r="M6" s="323"/>
      <c r="N6" s="324"/>
    </row>
    <row r="7" spans="1:29" x14ac:dyDescent="0.25">
      <c r="B7" s="12" t="s">
        <v>4</v>
      </c>
      <c r="C7" s="22">
        <v>43.1</v>
      </c>
      <c r="D7" s="186">
        <v>3.3</v>
      </c>
      <c r="E7" s="151">
        <v>14.6</v>
      </c>
      <c r="F7" s="21">
        <v>0.6</v>
      </c>
      <c r="G7" s="325">
        <v>43</v>
      </c>
      <c r="H7" s="346"/>
      <c r="I7" s="361">
        <v>3.3</v>
      </c>
      <c r="J7" s="326"/>
      <c r="K7" s="336">
        <v>14.1</v>
      </c>
      <c r="L7" s="346"/>
      <c r="M7" s="361">
        <v>1.1000000000000001</v>
      </c>
      <c r="N7" s="337"/>
    </row>
    <row r="8" spans="1:29" ht="15" customHeight="1" thickBot="1" x14ac:dyDescent="0.3">
      <c r="B8" s="8" t="s">
        <v>12</v>
      </c>
      <c r="C8" s="7" t="s">
        <v>11</v>
      </c>
      <c r="D8" s="181" t="s">
        <v>10</v>
      </c>
      <c r="E8" s="147" t="s">
        <v>11</v>
      </c>
      <c r="F8" s="5" t="s">
        <v>10</v>
      </c>
      <c r="G8" s="327" t="s">
        <v>11</v>
      </c>
      <c r="H8" s="349"/>
      <c r="I8" s="358" t="s">
        <v>10</v>
      </c>
      <c r="J8" s="328"/>
      <c r="K8" s="338" t="s">
        <v>11</v>
      </c>
      <c r="L8" s="349"/>
      <c r="M8" s="358" t="s">
        <v>10</v>
      </c>
      <c r="N8" s="339"/>
    </row>
    <row r="9" spans="1:29" x14ac:dyDescent="0.25">
      <c r="B9" s="12" t="s">
        <v>4</v>
      </c>
      <c r="C9" s="325">
        <v>46.4</v>
      </c>
      <c r="D9" s="346"/>
      <c r="E9" s="361">
        <v>15.2</v>
      </c>
      <c r="F9" s="326"/>
      <c r="G9" s="325">
        <v>46.3</v>
      </c>
      <c r="H9" s="336"/>
      <c r="I9" s="336"/>
      <c r="J9" s="326"/>
      <c r="K9" s="336">
        <v>15.2</v>
      </c>
      <c r="L9" s="336"/>
      <c r="M9" s="336"/>
      <c r="N9" s="337"/>
    </row>
    <row r="10" spans="1:29" ht="15.75" thickBot="1" x14ac:dyDescent="0.3">
      <c r="B10" s="8" t="s">
        <v>9</v>
      </c>
      <c r="C10" s="327" t="s">
        <v>126</v>
      </c>
      <c r="D10" s="349"/>
      <c r="E10" s="358" t="s">
        <v>122</v>
      </c>
      <c r="F10" s="328"/>
      <c r="G10" s="327" t="s">
        <v>126</v>
      </c>
      <c r="H10" s="338"/>
      <c r="I10" s="338"/>
      <c r="J10" s="328"/>
      <c r="K10" s="338" t="s">
        <v>122</v>
      </c>
      <c r="L10" s="338"/>
      <c r="M10" s="338"/>
      <c r="N10" s="339"/>
    </row>
    <row r="11" spans="1:29" x14ac:dyDescent="0.25">
      <c r="B11" s="12" t="s">
        <v>4</v>
      </c>
      <c r="C11" s="325">
        <v>4.5999999999999996</v>
      </c>
      <c r="D11" s="346"/>
      <c r="E11" s="361">
        <v>57.1</v>
      </c>
      <c r="F11" s="326"/>
      <c r="G11" s="325">
        <v>30.5</v>
      </c>
      <c r="H11" s="346"/>
      <c r="I11" s="361">
        <v>15.8</v>
      </c>
      <c r="J11" s="326">
        <v>17.2</v>
      </c>
      <c r="K11" s="336">
        <v>15.2</v>
      </c>
      <c r="L11" s="336"/>
      <c r="M11" s="336"/>
      <c r="N11" s="337"/>
    </row>
    <row r="12" spans="1:29" ht="15.75" thickBot="1" x14ac:dyDescent="0.3">
      <c r="B12" s="16" t="s">
        <v>8</v>
      </c>
      <c r="C12" s="327" t="s">
        <v>123</v>
      </c>
      <c r="D12" s="349"/>
      <c r="E12" s="358" t="s">
        <v>7</v>
      </c>
      <c r="F12" s="328"/>
      <c r="G12" s="327" t="s">
        <v>123</v>
      </c>
      <c r="H12" s="349"/>
      <c r="I12" s="358" t="s">
        <v>7</v>
      </c>
      <c r="J12" s="328" t="s">
        <v>7</v>
      </c>
      <c r="K12" s="338" t="s">
        <v>7</v>
      </c>
      <c r="L12" s="338"/>
      <c r="M12" s="338"/>
      <c r="N12" s="339"/>
    </row>
    <row r="13" spans="1:29" x14ac:dyDescent="0.25">
      <c r="B13" s="12" t="s">
        <v>4</v>
      </c>
      <c r="C13" s="22">
        <v>15.2</v>
      </c>
      <c r="D13" s="186">
        <v>12.4</v>
      </c>
      <c r="E13" s="151">
        <v>9.6999999999999993</v>
      </c>
      <c r="F13" s="21">
        <v>7.8</v>
      </c>
      <c r="G13" s="22">
        <v>17.100000000000001</v>
      </c>
      <c r="H13" s="204">
        <v>10.9</v>
      </c>
      <c r="I13" s="21">
        <v>10.6</v>
      </c>
      <c r="J13" s="201">
        <v>5.9</v>
      </c>
      <c r="K13" s="204">
        <v>8.1999999999999993</v>
      </c>
      <c r="L13" s="204">
        <v>4</v>
      </c>
      <c r="M13" s="256">
        <v>1</v>
      </c>
      <c r="N13" s="210">
        <v>0.8</v>
      </c>
    </row>
    <row r="14" spans="1:29" x14ac:dyDescent="0.25">
      <c r="B14" s="8" t="s">
        <v>6</v>
      </c>
      <c r="C14" s="7">
        <v>197</v>
      </c>
      <c r="D14" s="181">
        <v>167</v>
      </c>
      <c r="E14" s="147">
        <v>134</v>
      </c>
      <c r="F14" s="5">
        <v>127</v>
      </c>
      <c r="G14" s="7">
        <v>187</v>
      </c>
      <c r="H14" s="198">
        <v>218</v>
      </c>
      <c r="I14" s="5">
        <v>198</v>
      </c>
      <c r="J14" s="217">
        <v>215</v>
      </c>
      <c r="K14" s="198">
        <v>227</v>
      </c>
      <c r="L14" s="198">
        <v>137</v>
      </c>
      <c r="M14" s="253">
        <v>127</v>
      </c>
      <c r="N14" s="4">
        <v>257</v>
      </c>
      <c r="P14" s="102"/>
      <c r="Q14" s="102"/>
    </row>
    <row r="15" spans="1:29" s="2" customFormat="1" x14ac:dyDescent="0.25">
      <c r="A15" s="157"/>
      <c r="B15" s="69" t="s">
        <v>21</v>
      </c>
      <c r="C15" s="62" t="s">
        <v>71</v>
      </c>
      <c r="D15" s="188" t="s">
        <v>83</v>
      </c>
      <c r="E15" s="153" t="s">
        <v>129</v>
      </c>
      <c r="F15" s="59" t="s">
        <v>130</v>
      </c>
      <c r="G15" s="62" t="s">
        <v>187</v>
      </c>
      <c r="H15" s="211" t="s">
        <v>185</v>
      </c>
      <c r="I15" s="64" t="s">
        <v>182</v>
      </c>
      <c r="J15" s="60" t="s">
        <v>184</v>
      </c>
      <c r="K15" s="211" t="s">
        <v>265</v>
      </c>
      <c r="L15" s="211" t="s">
        <v>189</v>
      </c>
      <c r="M15" s="257" t="s">
        <v>130</v>
      </c>
      <c r="N15" s="61" t="s">
        <v>267</v>
      </c>
      <c r="P15"/>
      <c r="Q15"/>
      <c r="R15" s="78"/>
    </row>
    <row r="16" spans="1:29" ht="15.75" thickBot="1" x14ac:dyDescent="0.3">
      <c r="B16" s="16" t="s">
        <v>5</v>
      </c>
      <c r="C16" s="15">
        <v>27.4</v>
      </c>
      <c r="D16" s="187" t="s">
        <v>127</v>
      </c>
      <c r="E16" s="152">
        <v>18.5</v>
      </c>
      <c r="F16" s="14" t="s">
        <v>131</v>
      </c>
      <c r="G16" s="15">
        <v>15.5</v>
      </c>
      <c r="H16" s="205" t="s">
        <v>186</v>
      </c>
      <c r="I16" s="14" t="s">
        <v>183</v>
      </c>
      <c r="J16" s="218">
        <v>20.399999999999999</v>
      </c>
      <c r="K16" s="205" t="s">
        <v>266</v>
      </c>
      <c r="L16" s="205">
        <v>19.399999999999999</v>
      </c>
      <c r="M16" s="254">
        <v>16.399999999999999</v>
      </c>
      <c r="N16" s="13">
        <v>36.200000000000003</v>
      </c>
      <c r="P16" s="102"/>
      <c r="Q16" s="102"/>
    </row>
    <row r="17" spans="1:18" x14ac:dyDescent="0.25">
      <c r="B17" s="12" t="s">
        <v>4</v>
      </c>
      <c r="C17" s="11">
        <v>12.6</v>
      </c>
      <c r="D17" s="194">
        <v>10.7</v>
      </c>
      <c r="E17" s="10">
        <v>8.3000000000000007</v>
      </c>
      <c r="F17" s="10">
        <v>5.3</v>
      </c>
      <c r="G17" s="11">
        <v>15.2</v>
      </c>
      <c r="H17" s="194">
        <v>7</v>
      </c>
      <c r="I17" s="10">
        <v>6.5</v>
      </c>
      <c r="J17" s="219">
        <v>13</v>
      </c>
      <c r="K17" s="194">
        <v>4.8</v>
      </c>
      <c r="L17" s="194">
        <v>4.2</v>
      </c>
      <c r="M17" s="279">
        <v>2.2000000000000002</v>
      </c>
      <c r="N17" s="9">
        <v>1.6</v>
      </c>
    </row>
    <row r="18" spans="1:18" s="2" customFormat="1" x14ac:dyDescent="0.25">
      <c r="A18" s="157"/>
      <c r="B18" s="76" t="s">
        <v>3</v>
      </c>
      <c r="C18" s="57">
        <v>11</v>
      </c>
      <c r="D18" s="189">
        <v>18</v>
      </c>
      <c r="E18" s="59">
        <v>7</v>
      </c>
      <c r="F18" s="64">
        <v>15</v>
      </c>
      <c r="G18" s="57">
        <v>13</v>
      </c>
      <c r="H18" s="212">
        <v>20</v>
      </c>
      <c r="I18" s="59">
        <v>15</v>
      </c>
      <c r="J18" s="223" t="s">
        <v>190</v>
      </c>
      <c r="K18" s="212">
        <v>16</v>
      </c>
      <c r="L18" s="212">
        <v>15</v>
      </c>
      <c r="M18" s="273">
        <v>6</v>
      </c>
      <c r="N18" s="222">
        <v>4</v>
      </c>
    </row>
    <row r="19" spans="1:18" x14ac:dyDescent="0.25">
      <c r="B19" s="6" t="s">
        <v>2</v>
      </c>
      <c r="C19" s="347" t="s">
        <v>132</v>
      </c>
      <c r="D19" s="362"/>
      <c r="E19" s="362"/>
      <c r="F19" s="350"/>
      <c r="G19" s="351" t="s">
        <v>125</v>
      </c>
      <c r="H19" s="352"/>
      <c r="I19" s="352"/>
      <c r="J19" s="348"/>
      <c r="K19" s="352" t="s">
        <v>268</v>
      </c>
      <c r="L19" s="352"/>
      <c r="M19" s="352"/>
      <c r="N19" s="353"/>
    </row>
    <row r="20" spans="1:18" s="2" customFormat="1" ht="15.75" thickBot="1" x14ac:dyDescent="0.3">
      <c r="A20" s="157"/>
      <c r="B20" s="3" t="s">
        <v>1</v>
      </c>
      <c r="C20" s="354" t="s">
        <v>22</v>
      </c>
      <c r="D20" s="356"/>
      <c r="E20" s="356"/>
      <c r="F20" s="355"/>
      <c r="G20" s="354" t="s">
        <v>22</v>
      </c>
      <c r="H20" s="356"/>
      <c r="I20" s="356"/>
      <c r="J20" s="363"/>
      <c r="K20" s="356" t="s">
        <v>22</v>
      </c>
      <c r="L20" s="356"/>
      <c r="M20" s="356"/>
      <c r="N20" s="357"/>
    </row>
    <row r="21" spans="1:18" x14ac:dyDescent="0.25">
      <c r="B21" s="158" t="s">
        <v>119</v>
      </c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259"/>
      <c r="N21" s="160"/>
    </row>
    <row r="22" spans="1:18" x14ac:dyDescent="0.25">
      <c r="B22" s="161" t="s">
        <v>167</v>
      </c>
      <c r="C22" s="162" t="s">
        <v>181</v>
      </c>
      <c r="D22" s="162"/>
      <c r="E22" s="162"/>
      <c r="F22" s="162"/>
      <c r="G22" s="162"/>
      <c r="H22" s="162"/>
      <c r="I22" s="162"/>
      <c r="J22" s="162"/>
      <c r="K22" s="162"/>
      <c r="L22" s="162"/>
      <c r="M22" s="261"/>
      <c r="N22" s="163"/>
      <c r="Q22" s="2"/>
      <c r="R22" s="2"/>
    </row>
    <row r="23" spans="1:18" x14ac:dyDescent="0.25">
      <c r="B23" s="161" t="s">
        <v>257</v>
      </c>
      <c r="C23" s="162" t="s">
        <v>191</v>
      </c>
      <c r="D23" s="162"/>
      <c r="E23" s="162"/>
      <c r="F23" s="162"/>
      <c r="G23" s="162"/>
      <c r="H23" s="162"/>
      <c r="I23" s="162"/>
      <c r="J23" s="162"/>
      <c r="K23" s="162"/>
      <c r="L23" s="162"/>
      <c r="M23" s="261"/>
      <c r="N23" s="163"/>
    </row>
    <row r="24" spans="1:18" x14ac:dyDescent="0.25">
      <c r="B24" s="260" t="s">
        <v>258</v>
      </c>
      <c r="C24" s="162" t="s">
        <v>269</v>
      </c>
      <c r="D24" s="162"/>
      <c r="E24" s="162"/>
      <c r="F24" s="162"/>
      <c r="G24" s="162"/>
      <c r="H24" s="162"/>
      <c r="I24" s="162"/>
      <c r="J24" s="162"/>
      <c r="K24" s="162"/>
      <c r="L24" s="162"/>
      <c r="M24" s="261"/>
      <c r="N24" s="163"/>
    </row>
    <row r="25" spans="1:18" x14ac:dyDescent="0.25">
      <c r="B25" s="161" t="s">
        <v>260</v>
      </c>
      <c r="C25" s="162" t="s">
        <v>270</v>
      </c>
      <c r="D25" s="162"/>
      <c r="E25" s="162"/>
      <c r="F25" s="162"/>
      <c r="G25" s="162"/>
      <c r="H25" s="162"/>
      <c r="I25" s="162"/>
      <c r="J25" s="162"/>
      <c r="K25" s="162"/>
      <c r="L25" s="162"/>
      <c r="M25" s="261"/>
      <c r="N25" s="163"/>
    </row>
    <row r="26" spans="1:18" x14ac:dyDescent="0.25">
      <c r="B26" s="161" t="s">
        <v>259</v>
      </c>
      <c r="C26" s="162" t="s">
        <v>271</v>
      </c>
      <c r="D26" s="162"/>
      <c r="E26" s="162"/>
      <c r="F26" s="162"/>
      <c r="G26" s="162"/>
      <c r="H26" s="162"/>
      <c r="I26" s="162"/>
      <c r="J26" s="162"/>
      <c r="K26" s="162"/>
      <c r="L26" s="162"/>
      <c r="M26" s="261"/>
      <c r="N26" s="163"/>
    </row>
    <row r="27" spans="1:18" x14ac:dyDescent="0.25">
      <c r="B27" s="260" t="s">
        <v>261</v>
      </c>
      <c r="C27" s="162" t="s">
        <v>188</v>
      </c>
      <c r="D27" s="162"/>
      <c r="E27" s="162"/>
      <c r="F27" s="162"/>
      <c r="G27" s="162"/>
      <c r="H27" s="162"/>
      <c r="I27" s="162"/>
      <c r="J27" s="162"/>
      <c r="K27" s="162"/>
      <c r="L27" s="162"/>
      <c r="M27" s="261"/>
      <c r="N27" s="163"/>
    </row>
    <row r="28" spans="1:18" x14ac:dyDescent="0.25">
      <c r="B28" s="260" t="s">
        <v>262</v>
      </c>
      <c r="C28" s="162" t="s">
        <v>272</v>
      </c>
      <c r="D28" s="162"/>
      <c r="E28" s="162"/>
      <c r="F28" s="162"/>
      <c r="G28" s="162"/>
      <c r="H28" s="162"/>
      <c r="I28" s="162"/>
      <c r="J28" s="162"/>
      <c r="K28" s="162"/>
      <c r="L28" s="162"/>
      <c r="M28" s="261"/>
      <c r="N28" s="163"/>
    </row>
    <row r="29" spans="1:18" x14ac:dyDescent="0.25">
      <c r="B29" s="164" t="s">
        <v>171</v>
      </c>
      <c r="C29" s="449"/>
      <c r="D29" s="449"/>
      <c r="E29" s="162"/>
      <c r="F29" s="162"/>
      <c r="G29" s="162"/>
      <c r="H29" s="162"/>
      <c r="I29" s="162"/>
      <c r="J29" s="162"/>
      <c r="K29" s="162"/>
      <c r="L29" s="162"/>
      <c r="M29" s="261"/>
      <c r="N29" s="163"/>
    </row>
    <row r="30" spans="1:18" ht="15.75" thickBot="1" x14ac:dyDescent="0.3">
      <c r="B30" s="165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264"/>
      <c r="N30" s="167"/>
    </row>
    <row r="31" spans="1:18" x14ac:dyDescent="0.25">
      <c r="B31" t="s">
        <v>128</v>
      </c>
    </row>
    <row r="32" spans="1:18" x14ac:dyDescent="0.25">
      <c r="R32" s="221"/>
    </row>
    <row r="33" spans="2:42" ht="15.75" thickBot="1" x14ac:dyDescent="0.3"/>
    <row r="34" spans="2:42" x14ac:dyDescent="0.25">
      <c r="B34" s="168" t="s">
        <v>120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265"/>
      <c r="N34" s="170"/>
      <c r="AC34" s="1" t="s">
        <v>255</v>
      </c>
      <c r="AP34" s="240" t="s">
        <v>256</v>
      </c>
    </row>
    <row r="35" spans="2:42" x14ac:dyDescent="0.25">
      <c r="B35" s="286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266"/>
      <c r="N35" s="173"/>
    </row>
    <row r="36" spans="2:42" x14ac:dyDescent="0.25">
      <c r="B36" s="286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266"/>
      <c r="N36" s="173"/>
    </row>
    <row r="37" spans="2:42" ht="15.75" thickBot="1" x14ac:dyDescent="0.3">
      <c r="B37" s="174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267"/>
      <c r="N37" s="176"/>
    </row>
    <row r="38" spans="2:42" x14ac:dyDescent="0.25">
      <c r="B38" s="177" t="s">
        <v>121</v>
      </c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268"/>
      <c r="N38" s="179"/>
    </row>
    <row r="39" spans="2:42" x14ac:dyDescent="0.25">
      <c r="B39" s="171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266"/>
      <c r="N39" s="173"/>
    </row>
    <row r="40" spans="2:42" x14ac:dyDescent="0.25">
      <c r="B40" s="171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266"/>
      <c r="N40" s="173"/>
    </row>
    <row r="41" spans="2:42" ht="15.75" thickBot="1" x14ac:dyDescent="0.3">
      <c r="B41" s="174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267"/>
      <c r="N41" s="176"/>
    </row>
  </sheetData>
  <mergeCells count="42">
    <mergeCell ref="M8:N8"/>
    <mergeCell ref="K19:N19"/>
    <mergeCell ref="K20:N20"/>
    <mergeCell ref="G4:J4"/>
    <mergeCell ref="G5:J5"/>
    <mergeCell ref="K4:N4"/>
    <mergeCell ref="K5:N5"/>
    <mergeCell ref="K11:N11"/>
    <mergeCell ref="K12:N12"/>
    <mergeCell ref="K8:L8"/>
    <mergeCell ref="K9:N9"/>
    <mergeCell ref="K10:N10"/>
    <mergeCell ref="K6:N6"/>
    <mergeCell ref="K7:L7"/>
    <mergeCell ref="I7:J7"/>
    <mergeCell ref="I8:J8"/>
    <mergeCell ref="M7:N7"/>
    <mergeCell ref="C19:F19"/>
    <mergeCell ref="G19:J19"/>
    <mergeCell ref="C20:F20"/>
    <mergeCell ref="G20:J20"/>
    <mergeCell ref="C11:D11"/>
    <mergeCell ref="C12:D12"/>
    <mergeCell ref="E11:F11"/>
    <mergeCell ref="E12:F12"/>
    <mergeCell ref="G11:H11"/>
    <mergeCell ref="I11:J11"/>
    <mergeCell ref="G12:H12"/>
    <mergeCell ref="I12:J12"/>
    <mergeCell ref="C9:D9"/>
    <mergeCell ref="C10:D10"/>
    <mergeCell ref="E9:F9"/>
    <mergeCell ref="C4:F4"/>
    <mergeCell ref="C5:F5"/>
    <mergeCell ref="B2:N2"/>
    <mergeCell ref="C6:F6"/>
    <mergeCell ref="G6:J6"/>
    <mergeCell ref="E10:F10"/>
    <mergeCell ref="G7:H7"/>
    <mergeCell ref="G8:H8"/>
    <mergeCell ref="G9:J9"/>
    <mergeCell ref="G10:J1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="80" zoomScaleNormal="80" workbookViewId="0">
      <selection activeCell="B34" sqref="B34"/>
    </sheetView>
  </sheetViews>
  <sheetFormatPr defaultRowHeight="15" x14ac:dyDescent="0.25"/>
  <cols>
    <col min="1" max="1" width="9.140625" style="156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10" ht="15.75" thickBot="1" x14ac:dyDescent="0.3"/>
    <row r="2" spans="1:10" ht="19.5" thickBot="1" x14ac:dyDescent="0.35">
      <c r="B2" s="329" t="s">
        <v>178</v>
      </c>
      <c r="C2" s="330"/>
      <c r="D2" s="330"/>
      <c r="E2" s="330"/>
      <c r="F2" s="331"/>
      <c r="H2" s="1" t="s">
        <v>0</v>
      </c>
    </row>
    <row r="3" spans="1:10" ht="15.75" thickBot="1" x14ac:dyDescent="0.3"/>
    <row r="4" spans="1:10" x14ac:dyDescent="0.25">
      <c r="B4" s="25" t="s">
        <v>19</v>
      </c>
      <c r="C4" s="332">
        <v>1274</v>
      </c>
      <c r="D4" s="333"/>
      <c r="E4" s="271" t="s">
        <v>18</v>
      </c>
      <c r="F4" s="191">
        <v>5.5</v>
      </c>
    </row>
    <row r="5" spans="1:10" ht="15.75" thickBot="1" x14ac:dyDescent="0.3">
      <c r="B5" s="24" t="s">
        <v>17</v>
      </c>
      <c r="C5" s="334" t="s">
        <v>116</v>
      </c>
      <c r="D5" s="335"/>
      <c r="E5" s="272" t="s">
        <v>16</v>
      </c>
      <c r="F5" s="149">
        <v>4.2</v>
      </c>
    </row>
    <row r="6" spans="1:10" ht="15.75" thickBot="1" x14ac:dyDescent="0.3">
      <c r="B6" s="23" t="s">
        <v>15</v>
      </c>
      <c r="C6" s="340" t="s">
        <v>14</v>
      </c>
      <c r="D6" s="341"/>
      <c r="E6" s="322" t="s">
        <v>13</v>
      </c>
      <c r="F6" s="324"/>
    </row>
    <row r="7" spans="1:10" x14ac:dyDescent="0.25">
      <c r="B7" s="12" t="s">
        <v>4</v>
      </c>
      <c r="C7" s="325">
        <v>5.5</v>
      </c>
      <c r="D7" s="326"/>
      <c r="E7" s="22">
        <v>3.8</v>
      </c>
      <c r="F7" s="20">
        <v>0.4</v>
      </c>
    </row>
    <row r="8" spans="1:10" ht="15" customHeight="1" thickBot="1" x14ac:dyDescent="0.3">
      <c r="B8" s="8" t="s">
        <v>12</v>
      </c>
      <c r="C8" s="327" t="s">
        <v>11</v>
      </c>
      <c r="D8" s="328"/>
      <c r="E8" s="7" t="s">
        <v>11</v>
      </c>
      <c r="F8" s="4" t="s">
        <v>10</v>
      </c>
    </row>
    <row r="9" spans="1:10" x14ac:dyDescent="0.25">
      <c r="B9" s="12" t="s">
        <v>4</v>
      </c>
      <c r="C9" s="22">
        <v>5.0999999999999996</v>
      </c>
      <c r="D9" s="21">
        <v>0.4</v>
      </c>
      <c r="E9" s="325">
        <v>4.2</v>
      </c>
      <c r="F9" s="337"/>
    </row>
    <row r="10" spans="1:10" ht="15.75" thickBot="1" x14ac:dyDescent="0.3">
      <c r="B10" s="8" t="s">
        <v>9</v>
      </c>
      <c r="C10" s="7" t="s">
        <v>122</v>
      </c>
      <c r="D10" s="5" t="s">
        <v>133</v>
      </c>
      <c r="E10" s="327" t="s">
        <v>133</v>
      </c>
      <c r="F10" s="339"/>
    </row>
    <row r="11" spans="1:10" x14ac:dyDescent="0.25">
      <c r="B11" s="12" t="s">
        <v>4</v>
      </c>
      <c r="C11" s="325">
        <v>5.5</v>
      </c>
      <c r="D11" s="326"/>
      <c r="E11" s="325">
        <v>4.2</v>
      </c>
      <c r="F11" s="337"/>
    </row>
    <row r="12" spans="1:10" ht="15.75" thickBot="1" x14ac:dyDescent="0.3">
      <c r="B12" s="16" t="s">
        <v>8</v>
      </c>
      <c r="C12" s="327" t="s">
        <v>7</v>
      </c>
      <c r="D12" s="328"/>
      <c r="E12" s="327" t="s">
        <v>7</v>
      </c>
      <c r="F12" s="339"/>
    </row>
    <row r="13" spans="1:10" x14ac:dyDescent="0.25">
      <c r="B13" s="12" t="s">
        <v>4</v>
      </c>
      <c r="C13" s="22">
        <v>4.5999999999999996</v>
      </c>
      <c r="D13" s="21">
        <v>0.9</v>
      </c>
      <c r="E13" s="22">
        <v>2.5</v>
      </c>
      <c r="F13" s="150">
        <v>1.7</v>
      </c>
    </row>
    <row r="14" spans="1:10" x14ac:dyDescent="0.25">
      <c r="B14" s="8" t="s">
        <v>6</v>
      </c>
      <c r="C14" s="7">
        <v>247</v>
      </c>
      <c r="D14" s="5">
        <v>197</v>
      </c>
      <c r="E14" s="7">
        <v>247</v>
      </c>
      <c r="F14" s="4">
        <v>197</v>
      </c>
    </row>
    <row r="15" spans="1:10" s="2" customFormat="1" x14ac:dyDescent="0.25">
      <c r="A15" s="157"/>
      <c r="B15" s="69" t="s">
        <v>21</v>
      </c>
      <c r="C15" s="62" t="s">
        <v>71</v>
      </c>
      <c r="D15" s="59" t="s">
        <v>83</v>
      </c>
      <c r="E15" s="62" t="s">
        <v>71</v>
      </c>
      <c r="F15" s="61" t="s">
        <v>273</v>
      </c>
      <c r="H15"/>
      <c r="I15"/>
      <c r="J15" s="78"/>
    </row>
    <row r="16" spans="1:10" ht="15.75" thickBot="1" x14ac:dyDescent="0.3">
      <c r="B16" s="16" t="s">
        <v>5</v>
      </c>
      <c r="C16" s="15">
        <v>30.2</v>
      </c>
      <c r="D16" s="14">
        <v>17.5</v>
      </c>
      <c r="E16" s="15">
        <v>30.2</v>
      </c>
      <c r="F16" s="13">
        <v>22.5</v>
      </c>
      <c r="H16" s="102"/>
      <c r="I16" s="102"/>
    </row>
    <row r="17" spans="1:6" x14ac:dyDescent="0.25">
      <c r="B17" s="12" t="s">
        <v>4</v>
      </c>
      <c r="C17" s="11">
        <v>4.5</v>
      </c>
      <c r="D17" s="10">
        <v>0.8</v>
      </c>
      <c r="E17" s="11">
        <v>2.1</v>
      </c>
      <c r="F17" s="9">
        <v>1.5</v>
      </c>
    </row>
    <row r="18" spans="1:6" s="2" customFormat="1" x14ac:dyDescent="0.25">
      <c r="A18" s="157"/>
      <c r="B18" s="76" t="s">
        <v>3</v>
      </c>
      <c r="C18" s="57">
        <v>19</v>
      </c>
      <c r="D18" s="64">
        <v>12</v>
      </c>
      <c r="E18" s="57">
        <v>19</v>
      </c>
      <c r="F18" s="103">
        <v>15</v>
      </c>
    </row>
    <row r="19" spans="1:6" x14ac:dyDescent="0.25">
      <c r="B19" s="6" t="s">
        <v>2</v>
      </c>
      <c r="C19" s="347" t="s">
        <v>22</v>
      </c>
      <c r="D19" s="350"/>
      <c r="E19" s="351" t="s">
        <v>274</v>
      </c>
      <c r="F19" s="353"/>
    </row>
    <row r="20" spans="1:6" s="2" customFormat="1" ht="15.75" thickBot="1" x14ac:dyDescent="0.3">
      <c r="A20" s="157"/>
      <c r="B20" s="3" t="s">
        <v>1</v>
      </c>
      <c r="C20" s="354" t="s">
        <v>22</v>
      </c>
      <c r="D20" s="355"/>
      <c r="E20" s="354" t="s">
        <v>22</v>
      </c>
      <c r="F20" s="357"/>
    </row>
    <row r="21" spans="1:6" x14ac:dyDescent="0.25">
      <c r="B21" s="158" t="s">
        <v>119</v>
      </c>
      <c r="C21" s="159"/>
      <c r="D21" s="159"/>
      <c r="E21" s="159"/>
      <c r="F21" s="160"/>
    </row>
    <row r="22" spans="1:6" x14ac:dyDescent="0.25">
      <c r="B22" s="161" t="s">
        <v>167</v>
      </c>
      <c r="C22" s="162" t="s">
        <v>134</v>
      </c>
      <c r="D22" s="162"/>
      <c r="E22" s="162"/>
      <c r="F22" s="163"/>
    </row>
    <row r="23" spans="1:6" x14ac:dyDescent="0.25">
      <c r="B23" s="161" t="s">
        <v>168</v>
      </c>
      <c r="C23" s="162" t="s">
        <v>275</v>
      </c>
      <c r="D23" s="162"/>
      <c r="E23" s="162"/>
      <c r="F23" s="163"/>
    </row>
    <row r="24" spans="1:6" x14ac:dyDescent="0.25">
      <c r="B24" s="161" t="s">
        <v>169</v>
      </c>
      <c r="C24" s="162" t="s">
        <v>277</v>
      </c>
      <c r="D24" s="162"/>
      <c r="E24" s="162"/>
      <c r="F24" s="163"/>
    </row>
    <row r="25" spans="1:6" x14ac:dyDescent="0.25">
      <c r="B25" s="161"/>
      <c r="C25" s="162" t="s">
        <v>278</v>
      </c>
      <c r="D25" s="162"/>
      <c r="E25" s="162"/>
      <c r="F25" s="163"/>
    </row>
    <row r="26" spans="1:6" x14ac:dyDescent="0.25">
      <c r="B26" s="161"/>
      <c r="C26" s="162"/>
      <c r="D26" s="162"/>
      <c r="E26" s="162"/>
      <c r="F26" s="163"/>
    </row>
    <row r="27" spans="1:6" x14ac:dyDescent="0.25">
      <c r="B27" s="164" t="s">
        <v>170</v>
      </c>
      <c r="C27" s="162" t="s">
        <v>279</v>
      </c>
      <c r="D27" s="162"/>
      <c r="E27" s="162"/>
      <c r="F27" s="163"/>
    </row>
    <row r="28" spans="1:6" s="239" customFormat="1" x14ac:dyDescent="0.25">
      <c r="A28" s="258"/>
      <c r="B28" s="263"/>
      <c r="C28" s="261" t="s">
        <v>280</v>
      </c>
      <c r="D28" s="261"/>
      <c r="E28" s="261"/>
      <c r="F28" s="262"/>
    </row>
    <row r="29" spans="1:6" ht="15.75" thickBot="1" x14ac:dyDescent="0.3">
      <c r="B29" s="165" t="s">
        <v>171</v>
      </c>
      <c r="C29" s="264"/>
      <c r="D29" s="166"/>
      <c r="E29" s="166"/>
      <c r="F29" s="167"/>
    </row>
    <row r="32" spans="1:6" ht="15.75" thickBot="1" x14ac:dyDescent="0.3"/>
    <row r="33" spans="2:6" x14ac:dyDescent="0.25">
      <c r="B33" s="168" t="s">
        <v>120</v>
      </c>
      <c r="C33" s="169"/>
      <c r="D33" s="169"/>
      <c r="E33" s="169"/>
      <c r="F33" s="170"/>
    </row>
    <row r="34" spans="2:6" x14ac:dyDescent="0.25">
      <c r="B34" s="171"/>
      <c r="C34" s="172"/>
      <c r="D34" s="172"/>
      <c r="E34" s="172"/>
      <c r="F34" s="173"/>
    </row>
    <row r="35" spans="2:6" x14ac:dyDescent="0.25">
      <c r="B35" s="171"/>
      <c r="C35" s="172"/>
      <c r="D35" s="172"/>
      <c r="E35" s="172"/>
      <c r="F35" s="173"/>
    </row>
    <row r="36" spans="2:6" ht="15.75" thickBot="1" x14ac:dyDescent="0.3">
      <c r="B36" s="174"/>
      <c r="C36" s="175"/>
      <c r="D36" s="175"/>
      <c r="E36" s="175"/>
      <c r="F36" s="176"/>
    </row>
    <row r="37" spans="2:6" x14ac:dyDescent="0.25">
      <c r="B37" s="177" t="s">
        <v>121</v>
      </c>
      <c r="C37" s="178"/>
      <c r="D37" s="178"/>
      <c r="E37" s="178"/>
      <c r="F37" s="179"/>
    </row>
    <row r="38" spans="2:6" x14ac:dyDescent="0.25">
      <c r="B38" s="171"/>
      <c r="C38" s="232"/>
      <c r="D38" s="172"/>
      <c r="E38" s="172"/>
      <c r="F38" s="173"/>
    </row>
    <row r="39" spans="2:6" x14ac:dyDescent="0.25">
      <c r="B39" s="171"/>
      <c r="C39" s="266"/>
      <c r="D39" s="172"/>
      <c r="E39" s="172"/>
      <c r="F39" s="173"/>
    </row>
    <row r="40" spans="2:6" ht="15.75" thickBot="1" x14ac:dyDescent="0.3">
      <c r="B40" s="174"/>
      <c r="C40" s="175"/>
      <c r="D40" s="175"/>
      <c r="E40" s="175"/>
      <c r="F40" s="176"/>
    </row>
  </sheetData>
  <mergeCells count="17">
    <mergeCell ref="E19:F19"/>
    <mergeCell ref="C20:D20"/>
    <mergeCell ref="E20:F20"/>
    <mergeCell ref="B2:F2"/>
    <mergeCell ref="C4:D4"/>
    <mergeCell ref="C5:D5"/>
    <mergeCell ref="C6:D6"/>
    <mergeCell ref="E6:F6"/>
    <mergeCell ref="C7:D7"/>
    <mergeCell ref="C8:D8"/>
    <mergeCell ref="C11:D11"/>
    <mergeCell ref="C12:D12"/>
    <mergeCell ref="E9:F9"/>
    <mergeCell ref="E10:F10"/>
    <mergeCell ref="E11:F11"/>
    <mergeCell ref="E12:F12"/>
    <mergeCell ref="C19:D19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6"/>
    <col min="2" max="2" width="20.5703125" customWidth="1"/>
    <col min="3" max="4" width="18.7109375" customWidth="1"/>
    <col min="5" max="5" width="20.5703125" customWidth="1"/>
    <col min="6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5" ht="15.75" thickBot="1" x14ac:dyDescent="0.3"/>
    <row r="2" spans="1:25" ht="19.5" thickBot="1" x14ac:dyDescent="0.35">
      <c r="B2" s="329" t="s">
        <v>178</v>
      </c>
      <c r="C2" s="330"/>
      <c r="D2" s="330"/>
      <c r="E2" s="330"/>
      <c r="F2" s="330"/>
      <c r="G2" s="331"/>
      <c r="I2" s="1" t="s">
        <v>0</v>
      </c>
      <c r="Y2" s="1" t="s">
        <v>203</v>
      </c>
    </row>
    <row r="3" spans="1:25" ht="15.75" thickBot="1" x14ac:dyDescent="0.3"/>
    <row r="4" spans="1:25" x14ac:dyDescent="0.25">
      <c r="B4" s="25" t="s">
        <v>19</v>
      </c>
      <c r="C4" s="332">
        <v>1282</v>
      </c>
      <c r="D4" s="333"/>
      <c r="E4" s="364" t="s">
        <v>18</v>
      </c>
      <c r="F4" s="366"/>
      <c r="G4" s="148">
        <v>6.1</v>
      </c>
    </row>
    <row r="5" spans="1:25" ht="15.75" thickBot="1" x14ac:dyDescent="0.3">
      <c r="B5" s="24" t="s">
        <v>17</v>
      </c>
      <c r="C5" s="334" t="s">
        <v>116</v>
      </c>
      <c r="D5" s="335"/>
      <c r="E5" s="367" t="s">
        <v>16</v>
      </c>
      <c r="F5" s="369"/>
      <c r="G5" s="149">
        <v>11.1</v>
      </c>
    </row>
    <row r="6" spans="1:25" ht="15.75" thickBot="1" x14ac:dyDescent="0.3">
      <c r="B6" s="23" t="s">
        <v>15</v>
      </c>
      <c r="C6" s="340" t="s">
        <v>14</v>
      </c>
      <c r="D6" s="341"/>
      <c r="E6" s="322" t="s">
        <v>13</v>
      </c>
      <c r="F6" s="323"/>
      <c r="G6" s="324"/>
    </row>
    <row r="7" spans="1:25" x14ac:dyDescent="0.25">
      <c r="B7" s="12" t="s">
        <v>4</v>
      </c>
      <c r="C7" s="22">
        <v>5.7</v>
      </c>
      <c r="D7" s="21">
        <v>0.4</v>
      </c>
      <c r="E7" s="325">
        <v>8.9</v>
      </c>
      <c r="F7" s="346"/>
      <c r="G7" s="20">
        <v>2.2000000000000002</v>
      </c>
    </row>
    <row r="8" spans="1:25" ht="15" customHeight="1" thickBot="1" x14ac:dyDescent="0.3">
      <c r="B8" s="8" t="s">
        <v>12</v>
      </c>
      <c r="C8" s="7" t="s">
        <v>11</v>
      </c>
      <c r="D8" s="5" t="s">
        <v>10</v>
      </c>
      <c r="E8" s="327" t="s">
        <v>11</v>
      </c>
      <c r="F8" s="349"/>
      <c r="G8" s="4" t="s">
        <v>10</v>
      </c>
    </row>
    <row r="9" spans="1:25" x14ac:dyDescent="0.25">
      <c r="B9" s="12" t="s">
        <v>4</v>
      </c>
      <c r="C9" s="325">
        <v>6.1</v>
      </c>
      <c r="D9" s="326"/>
      <c r="E9" s="325">
        <v>11.1</v>
      </c>
      <c r="F9" s="336"/>
      <c r="G9" s="337"/>
    </row>
    <row r="10" spans="1:25" ht="15.75" thickBot="1" x14ac:dyDescent="0.3">
      <c r="B10" s="8" t="s">
        <v>9</v>
      </c>
      <c r="C10" s="327" t="s">
        <v>122</v>
      </c>
      <c r="D10" s="328"/>
      <c r="E10" s="327" t="s">
        <v>122</v>
      </c>
      <c r="F10" s="338"/>
      <c r="G10" s="339"/>
    </row>
    <row r="11" spans="1:25" x14ac:dyDescent="0.25">
      <c r="B11" s="12" t="s">
        <v>4</v>
      </c>
      <c r="C11" s="325">
        <v>6.1</v>
      </c>
      <c r="D11" s="326"/>
      <c r="E11" s="325">
        <v>11.1</v>
      </c>
      <c r="F11" s="336"/>
      <c r="G11" s="337"/>
    </row>
    <row r="12" spans="1:25" ht="15.75" thickBot="1" x14ac:dyDescent="0.3">
      <c r="B12" s="16" t="s">
        <v>8</v>
      </c>
      <c r="C12" s="327" t="s">
        <v>7</v>
      </c>
      <c r="D12" s="328"/>
      <c r="E12" s="327" t="s">
        <v>7</v>
      </c>
      <c r="F12" s="338"/>
      <c r="G12" s="339"/>
    </row>
    <row r="13" spans="1:25" x14ac:dyDescent="0.25">
      <c r="B13" s="12" t="s">
        <v>4</v>
      </c>
      <c r="C13" s="52">
        <v>5.6</v>
      </c>
      <c r="D13" s="224">
        <v>0.4</v>
      </c>
      <c r="E13" s="22">
        <v>5.2</v>
      </c>
      <c r="F13" s="21">
        <v>4.0999999999999996</v>
      </c>
      <c r="G13" s="150">
        <v>1.3</v>
      </c>
    </row>
    <row r="14" spans="1:25" x14ac:dyDescent="0.25">
      <c r="B14" s="8" t="s">
        <v>6</v>
      </c>
      <c r="C14" s="57">
        <v>127</v>
      </c>
      <c r="D14" s="207">
        <v>127</v>
      </c>
      <c r="E14" s="7">
        <v>92</v>
      </c>
      <c r="F14" s="5">
        <v>127</v>
      </c>
      <c r="G14" s="4">
        <v>237</v>
      </c>
    </row>
    <row r="15" spans="1:25" s="2" customFormat="1" x14ac:dyDescent="0.25">
      <c r="A15" s="157"/>
      <c r="B15" s="69" t="s">
        <v>21</v>
      </c>
      <c r="C15" s="62" t="s">
        <v>135</v>
      </c>
      <c r="D15" s="206" t="s">
        <v>192</v>
      </c>
      <c r="E15" s="62" t="s">
        <v>194</v>
      </c>
      <c r="F15" s="64" t="s">
        <v>192</v>
      </c>
      <c r="G15" s="61" t="s">
        <v>196</v>
      </c>
      <c r="I15"/>
      <c r="J15"/>
      <c r="K15" s="78"/>
    </row>
    <row r="16" spans="1:25" ht="15.75" thickBot="1" x14ac:dyDescent="0.3">
      <c r="B16" s="16" t="s">
        <v>5</v>
      </c>
      <c r="C16" s="48">
        <v>20.399999999999999</v>
      </c>
      <c r="D16" s="225">
        <v>25</v>
      </c>
      <c r="E16" s="15" t="s">
        <v>195</v>
      </c>
      <c r="F16" s="197">
        <v>25</v>
      </c>
      <c r="G16" s="13">
        <v>27.3</v>
      </c>
      <c r="I16" s="102"/>
      <c r="J16" s="102"/>
    </row>
    <row r="17" spans="1:7" x14ac:dyDescent="0.25">
      <c r="B17" s="12" t="s">
        <v>4</v>
      </c>
      <c r="C17" s="52">
        <v>5.6</v>
      </c>
      <c r="D17" s="224">
        <v>0.4</v>
      </c>
      <c r="E17" s="11">
        <v>3.7</v>
      </c>
      <c r="F17" s="10">
        <v>2.7</v>
      </c>
      <c r="G17" s="9">
        <v>2.9</v>
      </c>
    </row>
    <row r="18" spans="1:7" s="2" customFormat="1" x14ac:dyDescent="0.25">
      <c r="A18" s="157"/>
      <c r="B18" s="76" t="s">
        <v>3</v>
      </c>
      <c r="C18" s="57">
        <v>8</v>
      </c>
      <c r="D18" s="207">
        <v>10</v>
      </c>
      <c r="E18" s="57">
        <v>3</v>
      </c>
      <c r="F18" s="59">
        <v>10</v>
      </c>
      <c r="G18" s="222" t="s">
        <v>199</v>
      </c>
    </row>
    <row r="19" spans="1:7" x14ac:dyDescent="0.25">
      <c r="B19" s="6" t="s">
        <v>2</v>
      </c>
      <c r="C19" s="347" t="s">
        <v>136</v>
      </c>
      <c r="D19" s="350"/>
      <c r="E19" s="351" t="s">
        <v>201</v>
      </c>
      <c r="F19" s="352"/>
      <c r="G19" s="353"/>
    </row>
    <row r="20" spans="1:7" s="2" customFormat="1" ht="15.75" thickBot="1" x14ac:dyDescent="0.3">
      <c r="A20" s="157"/>
      <c r="B20" s="3" t="s">
        <v>1</v>
      </c>
      <c r="C20" s="354" t="s">
        <v>22</v>
      </c>
      <c r="D20" s="355"/>
      <c r="E20" s="354" t="s">
        <v>22</v>
      </c>
      <c r="F20" s="356"/>
      <c r="G20" s="357"/>
    </row>
    <row r="21" spans="1:7" x14ac:dyDescent="0.25">
      <c r="B21" s="158" t="s">
        <v>119</v>
      </c>
      <c r="C21" s="159"/>
      <c r="D21" s="159"/>
      <c r="E21" s="159"/>
      <c r="F21" s="159"/>
      <c r="G21" s="160"/>
    </row>
    <row r="22" spans="1:7" x14ac:dyDescent="0.25">
      <c r="B22" s="161" t="s">
        <v>167</v>
      </c>
      <c r="C22" s="162" t="s">
        <v>137</v>
      </c>
      <c r="D22" s="162"/>
      <c r="E22" s="162"/>
      <c r="F22" s="162"/>
      <c r="G22" s="163"/>
    </row>
    <row r="23" spans="1:7" x14ac:dyDescent="0.25">
      <c r="B23" s="161" t="s">
        <v>168</v>
      </c>
      <c r="C23" s="162" t="s">
        <v>200</v>
      </c>
      <c r="D23" s="162"/>
      <c r="E23" s="162"/>
      <c r="F23" s="162"/>
      <c r="G23" s="163"/>
    </row>
    <row r="24" spans="1:7" x14ac:dyDescent="0.25">
      <c r="B24" s="161" t="s">
        <v>169</v>
      </c>
      <c r="C24" s="162" t="s">
        <v>197</v>
      </c>
      <c r="D24" s="162"/>
      <c r="E24" s="162"/>
      <c r="F24" s="162"/>
      <c r="G24" s="163"/>
    </row>
    <row r="25" spans="1:7" x14ac:dyDescent="0.25">
      <c r="B25" s="161"/>
      <c r="C25" s="162" t="s">
        <v>198</v>
      </c>
      <c r="D25" s="162"/>
      <c r="E25" s="162"/>
      <c r="F25" s="162"/>
      <c r="G25" s="163"/>
    </row>
    <row r="26" spans="1:7" x14ac:dyDescent="0.25">
      <c r="B26" s="164" t="s">
        <v>170</v>
      </c>
      <c r="C26" s="162" t="s">
        <v>202</v>
      </c>
      <c r="D26" s="162"/>
      <c r="E26" s="162"/>
      <c r="F26" s="162"/>
      <c r="G26" s="163"/>
    </row>
    <row r="27" spans="1:7" ht="15.75" thickBot="1" x14ac:dyDescent="0.3">
      <c r="B27" s="165" t="s">
        <v>171</v>
      </c>
      <c r="C27" s="166"/>
      <c r="D27" s="166"/>
      <c r="E27" s="166"/>
      <c r="F27" s="166"/>
      <c r="G27" s="167"/>
    </row>
    <row r="28" spans="1:7" x14ac:dyDescent="0.25">
      <c r="B28" t="s">
        <v>128</v>
      </c>
    </row>
    <row r="30" spans="1:7" ht="15.75" thickBot="1" x14ac:dyDescent="0.3"/>
    <row r="31" spans="1:7" x14ac:dyDescent="0.25">
      <c r="B31" s="168" t="s">
        <v>120</v>
      </c>
      <c r="C31" s="169"/>
      <c r="D31" s="169"/>
      <c r="E31" s="169"/>
      <c r="F31" s="169"/>
      <c r="G31" s="170"/>
    </row>
    <row r="32" spans="1:7" x14ac:dyDescent="0.25">
      <c r="B32" s="171"/>
      <c r="C32" s="172"/>
      <c r="D32" s="172"/>
      <c r="E32" s="172"/>
      <c r="F32" s="172"/>
      <c r="G32" s="173"/>
    </row>
    <row r="33" spans="2:7" x14ac:dyDescent="0.25">
      <c r="B33" s="171"/>
      <c r="C33" s="172"/>
      <c r="D33" s="172"/>
      <c r="E33" s="172"/>
      <c r="F33" s="172"/>
      <c r="G33" s="173"/>
    </row>
    <row r="34" spans="2:7" ht="15.75" thickBot="1" x14ac:dyDescent="0.3">
      <c r="B34" s="174"/>
      <c r="C34" s="175"/>
      <c r="D34" s="175"/>
      <c r="E34" s="175"/>
      <c r="F34" s="175"/>
      <c r="G34" s="176"/>
    </row>
    <row r="35" spans="2:7" x14ac:dyDescent="0.25">
      <c r="B35" s="177" t="s">
        <v>121</v>
      </c>
      <c r="C35" s="178"/>
      <c r="D35" s="178"/>
      <c r="E35" s="178"/>
      <c r="F35" s="178"/>
      <c r="G35" s="179"/>
    </row>
    <row r="36" spans="2:7" x14ac:dyDescent="0.25">
      <c r="B36" s="171"/>
      <c r="C36" s="172"/>
      <c r="D36" s="172"/>
      <c r="E36" s="172"/>
      <c r="F36" s="172"/>
      <c r="G36" s="173"/>
    </row>
    <row r="37" spans="2:7" x14ac:dyDescent="0.25">
      <c r="B37" s="171"/>
      <c r="C37" s="172"/>
      <c r="D37" s="172"/>
      <c r="E37" s="172"/>
      <c r="F37" s="172"/>
      <c r="G37" s="173"/>
    </row>
    <row r="38" spans="2:7" ht="15.75" thickBot="1" x14ac:dyDescent="0.3">
      <c r="B38" s="174"/>
      <c r="C38" s="175"/>
      <c r="D38" s="175"/>
      <c r="E38" s="175"/>
      <c r="F38" s="175"/>
      <c r="G38" s="176"/>
    </row>
  </sheetData>
  <mergeCells count="21">
    <mergeCell ref="E7:F7"/>
    <mergeCell ref="E8:F8"/>
    <mergeCell ref="E9:G9"/>
    <mergeCell ref="E10:G10"/>
    <mergeCell ref="E11:G11"/>
    <mergeCell ref="C19:D19"/>
    <mergeCell ref="E19:G19"/>
    <mergeCell ref="C20:D20"/>
    <mergeCell ref="E20:G20"/>
    <mergeCell ref="B2:G2"/>
    <mergeCell ref="C4:D4"/>
    <mergeCell ref="E4:F4"/>
    <mergeCell ref="C5:D5"/>
    <mergeCell ref="E5:F5"/>
    <mergeCell ref="C6:D6"/>
    <mergeCell ref="E6:G6"/>
    <mergeCell ref="C10:D10"/>
    <mergeCell ref="C9:D9"/>
    <mergeCell ref="C11:D11"/>
    <mergeCell ref="C12:D12"/>
    <mergeCell ref="E12:G1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6"/>
    <col min="2" max="2" width="20.5703125" customWidth="1"/>
    <col min="3" max="7" width="15.7109375" customWidth="1"/>
    <col min="8" max="9" width="17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1:28" ht="15.75" thickBot="1" x14ac:dyDescent="0.3"/>
    <row r="2" spans="1:28" ht="19.5" thickBot="1" x14ac:dyDescent="0.35">
      <c r="B2" s="329" t="s">
        <v>178</v>
      </c>
      <c r="C2" s="330"/>
      <c r="D2" s="330"/>
      <c r="E2" s="330"/>
      <c r="F2" s="330"/>
      <c r="G2" s="330"/>
      <c r="H2" s="330"/>
      <c r="I2" s="331"/>
      <c r="K2" s="1" t="s">
        <v>0</v>
      </c>
      <c r="AB2" s="1" t="s">
        <v>219</v>
      </c>
    </row>
    <row r="3" spans="1:28" ht="15.75" thickBot="1" x14ac:dyDescent="0.3"/>
    <row r="4" spans="1:28" x14ac:dyDescent="0.25">
      <c r="B4" s="25" t="s">
        <v>19</v>
      </c>
      <c r="C4" s="332">
        <v>1285</v>
      </c>
      <c r="D4" s="333"/>
      <c r="E4" s="364" t="s">
        <v>18</v>
      </c>
      <c r="F4" s="365"/>
      <c r="G4" s="366"/>
      <c r="H4" s="371">
        <v>11.4</v>
      </c>
      <c r="I4" s="372"/>
    </row>
    <row r="5" spans="1:28" ht="15.75" thickBot="1" x14ac:dyDescent="0.3">
      <c r="B5" s="24" t="s">
        <v>17</v>
      </c>
      <c r="C5" s="334" t="s">
        <v>116</v>
      </c>
      <c r="D5" s="335"/>
      <c r="E5" s="367" t="s">
        <v>16</v>
      </c>
      <c r="F5" s="368"/>
      <c r="G5" s="369"/>
      <c r="H5" s="373">
        <v>60.6</v>
      </c>
      <c r="I5" s="345"/>
    </row>
    <row r="6" spans="1:28" ht="15.75" thickBot="1" x14ac:dyDescent="0.3">
      <c r="B6" s="23" t="s">
        <v>15</v>
      </c>
      <c r="C6" s="340" t="s">
        <v>14</v>
      </c>
      <c r="D6" s="341"/>
      <c r="E6" s="322" t="s">
        <v>13</v>
      </c>
      <c r="F6" s="323"/>
      <c r="G6" s="323"/>
      <c r="H6" s="323"/>
      <c r="I6" s="324"/>
    </row>
    <row r="7" spans="1:28" x14ac:dyDescent="0.25">
      <c r="B7" s="12" t="s">
        <v>4</v>
      </c>
      <c r="C7" s="325">
        <v>11.4</v>
      </c>
      <c r="D7" s="326"/>
      <c r="E7" s="325">
        <v>22.5</v>
      </c>
      <c r="F7" s="346"/>
      <c r="G7" s="201">
        <v>1.8</v>
      </c>
      <c r="H7" s="208">
        <v>35.1</v>
      </c>
      <c r="I7" s="20">
        <v>1.2</v>
      </c>
    </row>
    <row r="8" spans="1:28" ht="15" customHeight="1" thickBot="1" x14ac:dyDescent="0.3">
      <c r="B8" s="8" t="s">
        <v>12</v>
      </c>
      <c r="C8" s="327" t="s">
        <v>11</v>
      </c>
      <c r="D8" s="328"/>
      <c r="E8" s="327" t="s">
        <v>11</v>
      </c>
      <c r="F8" s="349"/>
      <c r="G8" s="202" t="s">
        <v>10</v>
      </c>
      <c r="H8" s="203" t="s">
        <v>11</v>
      </c>
      <c r="I8" s="4" t="s">
        <v>10</v>
      </c>
    </row>
    <row r="9" spans="1:28" x14ac:dyDescent="0.25">
      <c r="B9" s="12" t="s">
        <v>4</v>
      </c>
      <c r="C9" s="325">
        <v>11.4</v>
      </c>
      <c r="D9" s="326"/>
      <c r="E9" s="325">
        <v>24.3</v>
      </c>
      <c r="F9" s="336"/>
      <c r="G9" s="326"/>
      <c r="H9" s="325">
        <v>36.299999999999997</v>
      </c>
      <c r="I9" s="337"/>
    </row>
    <row r="10" spans="1:28" ht="15.75" thickBot="1" x14ac:dyDescent="0.3">
      <c r="B10" s="8" t="s">
        <v>9</v>
      </c>
      <c r="C10" s="327" t="s">
        <v>122</v>
      </c>
      <c r="D10" s="328"/>
      <c r="E10" s="327" t="s">
        <v>122</v>
      </c>
      <c r="F10" s="338"/>
      <c r="G10" s="328"/>
      <c r="H10" s="327" t="s">
        <v>150</v>
      </c>
      <c r="I10" s="339"/>
    </row>
    <row r="11" spans="1:28" x14ac:dyDescent="0.25">
      <c r="B11" s="12" t="s">
        <v>4</v>
      </c>
      <c r="C11" s="325">
        <v>11.4</v>
      </c>
      <c r="D11" s="326"/>
      <c r="E11" s="325">
        <v>24.3</v>
      </c>
      <c r="F11" s="336"/>
      <c r="G11" s="326"/>
      <c r="H11" s="325">
        <v>36.299999999999997</v>
      </c>
      <c r="I11" s="337"/>
    </row>
    <row r="12" spans="1:28" ht="15.75" thickBot="1" x14ac:dyDescent="0.3">
      <c r="B12" s="16" t="s">
        <v>8</v>
      </c>
      <c r="C12" s="327" t="s">
        <v>7</v>
      </c>
      <c r="D12" s="328"/>
      <c r="E12" s="327" t="s">
        <v>7</v>
      </c>
      <c r="F12" s="338"/>
      <c r="G12" s="328"/>
      <c r="H12" s="327" t="s">
        <v>7</v>
      </c>
      <c r="I12" s="339"/>
    </row>
    <row r="13" spans="1:28" x14ac:dyDescent="0.25">
      <c r="B13" s="12" t="s">
        <v>4</v>
      </c>
      <c r="C13" s="22">
        <v>10.199999999999999</v>
      </c>
      <c r="D13" s="21">
        <v>1.3</v>
      </c>
      <c r="E13" s="22">
        <v>10.199999999999999</v>
      </c>
      <c r="F13" s="204">
        <v>8.9</v>
      </c>
      <c r="G13" s="40">
        <v>2.6</v>
      </c>
      <c r="H13" s="208">
        <v>28.6</v>
      </c>
      <c r="I13" s="20">
        <v>7.3</v>
      </c>
    </row>
    <row r="14" spans="1:28" x14ac:dyDescent="0.25">
      <c r="B14" s="8" t="s">
        <v>6</v>
      </c>
      <c r="C14" s="7">
        <v>137</v>
      </c>
      <c r="D14" s="5">
        <v>0</v>
      </c>
      <c r="E14" s="7">
        <v>87</v>
      </c>
      <c r="F14" s="198">
        <v>117</v>
      </c>
      <c r="G14" s="217">
        <v>82</v>
      </c>
      <c r="H14" s="203">
        <v>137</v>
      </c>
      <c r="I14" s="4">
        <v>117</v>
      </c>
    </row>
    <row r="15" spans="1:28" s="2" customFormat="1" x14ac:dyDescent="0.25">
      <c r="A15" s="157"/>
      <c r="B15" s="69" t="s">
        <v>21</v>
      </c>
      <c r="C15" s="62" t="s">
        <v>138</v>
      </c>
      <c r="D15" s="59" t="s">
        <v>22</v>
      </c>
      <c r="E15" s="62" t="s">
        <v>205</v>
      </c>
      <c r="F15" s="211" t="s">
        <v>207</v>
      </c>
      <c r="G15" s="220" t="s">
        <v>209</v>
      </c>
      <c r="H15" s="226" t="s">
        <v>213</v>
      </c>
      <c r="I15" s="61" t="s">
        <v>215</v>
      </c>
      <c r="K15"/>
      <c r="L15"/>
      <c r="M15" s="78"/>
    </row>
    <row r="16" spans="1:28" ht="15.75" thickBot="1" x14ac:dyDescent="0.3">
      <c r="B16" s="16" t="s">
        <v>5</v>
      </c>
      <c r="C16" s="15">
        <v>24.6</v>
      </c>
      <c r="D16" s="14" t="s">
        <v>22</v>
      </c>
      <c r="E16" s="15" t="s">
        <v>206</v>
      </c>
      <c r="F16" s="205" t="s">
        <v>208</v>
      </c>
      <c r="G16" s="218">
        <v>19.2</v>
      </c>
      <c r="H16" s="209" t="s">
        <v>214</v>
      </c>
      <c r="I16" s="13">
        <v>18.5</v>
      </c>
      <c r="K16" s="102"/>
      <c r="L16" s="102"/>
    </row>
    <row r="17" spans="1:13" x14ac:dyDescent="0.25">
      <c r="B17" s="12" t="s">
        <v>4</v>
      </c>
      <c r="C17" s="11">
        <v>7.1</v>
      </c>
      <c r="D17" s="10">
        <v>3.2</v>
      </c>
      <c r="E17" s="11">
        <v>10</v>
      </c>
      <c r="F17" s="194">
        <v>6.3</v>
      </c>
      <c r="G17" s="219">
        <v>2.8</v>
      </c>
      <c r="H17" s="112">
        <v>18.7</v>
      </c>
      <c r="I17" s="9">
        <v>16.3</v>
      </c>
    </row>
    <row r="18" spans="1:13" s="2" customFormat="1" x14ac:dyDescent="0.25">
      <c r="A18" s="157"/>
      <c r="B18" s="76" t="s">
        <v>3</v>
      </c>
      <c r="C18" s="57">
        <v>7</v>
      </c>
      <c r="D18" s="64">
        <v>10</v>
      </c>
      <c r="E18" s="57">
        <v>4</v>
      </c>
      <c r="F18" s="212">
        <v>6</v>
      </c>
      <c r="G18" s="60">
        <v>9</v>
      </c>
      <c r="H18" s="227">
        <v>10</v>
      </c>
      <c r="I18" s="222" t="s">
        <v>216</v>
      </c>
      <c r="L18"/>
      <c r="M18"/>
    </row>
    <row r="19" spans="1:13" x14ac:dyDescent="0.25">
      <c r="B19" s="6" t="s">
        <v>2</v>
      </c>
      <c r="C19" s="347" t="s">
        <v>204</v>
      </c>
      <c r="D19" s="350"/>
      <c r="E19" s="347" t="s">
        <v>217</v>
      </c>
      <c r="F19" s="362"/>
      <c r="G19" s="362"/>
      <c r="H19" s="362"/>
      <c r="I19" s="353"/>
    </row>
    <row r="20" spans="1:13" s="2" customFormat="1" ht="15.75" thickBot="1" x14ac:dyDescent="0.3">
      <c r="A20" s="157"/>
      <c r="B20" s="3" t="s">
        <v>1</v>
      </c>
      <c r="C20" s="354" t="s">
        <v>22</v>
      </c>
      <c r="D20" s="355"/>
      <c r="E20" s="354"/>
      <c r="F20" s="356"/>
      <c r="G20" s="356"/>
      <c r="H20" s="356"/>
      <c r="I20" s="357"/>
    </row>
    <row r="21" spans="1:13" x14ac:dyDescent="0.25">
      <c r="B21" s="158" t="s">
        <v>119</v>
      </c>
      <c r="C21" s="159"/>
      <c r="D21" s="159"/>
      <c r="E21" s="159"/>
      <c r="F21" s="159"/>
      <c r="G21" s="159"/>
      <c r="H21" s="159"/>
      <c r="I21" s="160"/>
    </row>
    <row r="22" spans="1:13" x14ac:dyDescent="0.25">
      <c r="B22" s="161" t="s">
        <v>167</v>
      </c>
      <c r="C22" s="162" t="s">
        <v>139</v>
      </c>
      <c r="D22" s="162"/>
      <c r="E22" s="162"/>
      <c r="F22" s="162"/>
      <c r="G22" s="162"/>
      <c r="H22" s="162"/>
      <c r="I22" s="163"/>
    </row>
    <row r="23" spans="1:13" x14ac:dyDescent="0.25">
      <c r="B23" s="161" t="s">
        <v>168</v>
      </c>
      <c r="C23" s="162" t="s">
        <v>218</v>
      </c>
      <c r="D23" s="162"/>
      <c r="E23" s="162"/>
      <c r="F23" s="162"/>
      <c r="G23" s="162"/>
      <c r="H23" s="162"/>
      <c r="I23" s="163"/>
    </row>
    <row r="24" spans="1:13" x14ac:dyDescent="0.25">
      <c r="B24" s="161" t="s">
        <v>169</v>
      </c>
      <c r="C24" s="162" t="s">
        <v>210</v>
      </c>
      <c r="D24" s="162"/>
      <c r="E24" s="162"/>
      <c r="F24" s="162"/>
      <c r="G24" s="162"/>
      <c r="H24" s="162"/>
      <c r="I24" s="163"/>
    </row>
    <row r="25" spans="1:13" x14ac:dyDescent="0.25">
      <c r="B25" s="161"/>
      <c r="C25" s="162" t="s">
        <v>211</v>
      </c>
      <c r="D25" s="162"/>
      <c r="E25" s="162"/>
      <c r="F25" s="162"/>
      <c r="G25" s="162"/>
      <c r="H25" s="162"/>
      <c r="I25" s="163"/>
    </row>
    <row r="26" spans="1:13" x14ac:dyDescent="0.25">
      <c r="B26" s="164" t="s">
        <v>170</v>
      </c>
      <c r="C26" s="162" t="s">
        <v>212</v>
      </c>
      <c r="D26" s="162"/>
      <c r="E26" s="162"/>
      <c r="F26" s="162"/>
      <c r="G26" s="162"/>
      <c r="H26" s="162"/>
      <c r="I26" s="163"/>
    </row>
    <row r="27" spans="1:13" ht="15.75" thickBot="1" x14ac:dyDescent="0.3">
      <c r="B27" s="165" t="s">
        <v>171</v>
      </c>
      <c r="C27" s="166"/>
      <c r="D27" s="166"/>
      <c r="E27" s="166"/>
      <c r="F27" s="166"/>
      <c r="G27" s="166"/>
      <c r="H27" s="166"/>
      <c r="I27" s="167"/>
    </row>
    <row r="28" spans="1:13" x14ac:dyDescent="0.25">
      <c r="B28" t="s">
        <v>128</v>
      </c>
    </row>
    <row r="30" spans="1:13" ht="15.75" thickBot="1" x14ac:dyDescent="0.3"/>
    <row r="31" spans="1:13" x14ac:dyDescent="0.25">
      <c r="B31" s="168" t="s">
        <v>120</v>
      </c>
      <c r="C31" s="169"/>
      <c r="D31" s="169"/>
      <c r="E31" s="169"/>
      <c r="F31" s="169"/>
      <c r="G31" s="169"/>
      <c r="H31" s="169"/>
      <c r="I31" s="170"/>
    </row>
    <row r="32" spans="1:13" x14ac:dyDescent="0.25">
      <c r="B32" s="171"/>
      <c r="C32" s="172"/>
      <c r="D32" s="172"/>
      <c r="E32" s="172"/>
      <c r="F32" s="172"/>
      <c r="G32" s="172"/>
      <c r="H32" s="172"/>
      <c r="I32" s="173"/>
    </row>
    <row r="33" spans="2:9" x14ac:dyDescent="0.25">
      <c r="B33" s="171"/>
      <c r="C33" s="172"/>
      <c r="D33" s="172"/>
      <c r="E33" s="172"/>
      <c r="F33" s="172"/>
      <c r="G33" s="172"/>
      <c r="H33" s="172"/>
      <c r="I33" s="173"/>
    </row>
    <row r="34" spans="2:9" ht="15.75" thickBot="1" x14ac:dyDescent="0.3">
      <c r="B34" s="174"/>
      <c r="C34" s="175"/>
      <c r="D34" s="175"/>
      <c r="E34" s="175"/>
      <c r="F34" s="175"/>
      <c r="G34" s="175"/>
      <c r="H34" s="175"/>
      <c r="I34" s="176"/>
    </row>
    <row r="35" spans="2:9" x14ac:dyDescent="0.25">
      <c r="B35" s="177" t="s">
        <v>121</v>
      </c>
      <c r="C35" s="178"/>
      <c r="D35" s="178"/>
      <c r="E35" s="178"/>
      <c r="F35" s="178"/>
      <c r="G35" s="178"/>
      <c r="H35" s="178"/>
      <c r="I35" s="179"/>
    </row>
    <row r="36" spans="2:9" x14ac:dyDescent="0.25">
      <c r="B36" s="171"/>
      <c r="C36" s="172"/>
      <c r="D36" s="172"/>
      <c r="E36" s="172"/>
      <c r="F36" s="172"/>
      <c r="G36" s="172"/>
      <c r="H36" s="172"/>
      <c r="I36" s="173"/>
    </row>
    <row r="37" spans="2:9" x14ac:dyDescent="0.25">
      <c r="B37" s="171"/>
      <c r="C37" s="172"/>
      <c r="D37" s="172"/>
      <c r="E37" s="172"/>
      <c r="F37" s="172"/>
      <c r="G37" s="172"/>
      <c r="H37" s="172"/>
      <c r="I37" s="173"/>
    </row>
    <row r="38" spans="2:9" ht="15.75" thickBot="1" x14ac:dyDescent="0.3">
      <c r="B38" s="174"/>
      <c r="C38" s="175"/>
      <c r="D38" s="175"/>
      <c r="E38" s="175"/>
      <c r="F38" s="175"/>
      <c r="G38" s="175"/>
      <c r="H38" s="175"/>
      <c r="I38" s="176"/>
    </row>
  </sheetData>
  <mergeCells count="29">
    <mergeCell ref="C12:D12"/>
    <mergeCell ref="C19:D19"/>
    <mergeCell ref="E19:I19"/>
    <mergeCell ref="C20:D20"/>
    <mergeCell ref="E20:I20"/>
    <mergeCell ref="E12:G12"/>
    <mergeCell ref="H12:I12"/>
    <mergeCell ref="B2:I2"/>
    <mergeCell ref="C4:D4"/>
    <mergeCell ref="E4:G4"/>
    <mergeCell ref="C5:D5"/>
    <mergeCell ref="E5:G5"/>
    <mergeCell ref="H4:I4"/>
    <mergeCell ref="H5:I5"/>
    <mergeCell ref="C10:D10"/>
    <mergeCell ref="C11:D11"/>
    <mergeCell ref="C6:D6"/>
    <mergeCell ref="E6:I6"/>
    <mergeCell ref="C7:D7"/>
    <mergeCell ref="C8:D8"/>
    <mergeCell ref="C9:D9"/>
    <mergeCell ref="E9:G9"/>
    <mergeCell ref="E10:G10"/>
    <mergeCell ref="E11:G11"/>
    <mergeCell ref="E7:F7"/>
    <mergeCell ref="E8:F8"/>
    <mergeCell ref="H9:I9"/>
    <mergeCell ref="H10:I10"/>
    <mergeCell ref="H11:I11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6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10" ht="15.75" thickBot="1" x14ac:dyDescent="0.3"/>
    <row r="2" spans="1:10" ht="19.5" thickBot="1" x14ac:dyDescent="0.35">
      <c r="B2" s="329" t="s">
        <v>178</v>
      </c>
      <c r="C2" s="330"/>
      <c r="D2" s="330"/>
      <c r="E2" s="330"/>
      <c r="F2" s="331"/>
      <c r="H2" s="1" t="s">
        <v>0</v>
      </c>
    </row>
    <row r="3" spans="1:10" ht="15.75" thickBot="1" x14ac:dyDescent="0.3"/>
    <row r="4" spans="1:10" x14ac:dyDescent="0.25">
      <c r="B4" s="25" t="s">
        <v>19</v>
      </c>
      <c r="C4" s="332">
        <v>1350</v>
      </c>
      <c r="D4" s="333"/>
      <c r="E4" s="199" t="s">
        <v>18</v>
      </c>
      <c r="F4" s="148">
        <v>5.8</v>
      </c>
    </row>
    <row r="5" spans="1:10" ht="15.75" thickBot="1" x14ac:dyDescent="0.3">
      <c r="B5" s="24" t="s">
        <v>17</v>
      </c>
      <c r="C5" s="334" t="s">
        <v>116</v>
      </c>
      <c r="D5" s="335"/>
      <c r="E5" s="200" t="s">
        <v>16</v>
      </c>
      <c r="F5" s="149">
        <v>5.9</v>
      </c>
    </row>
    <row r="6" spans="1:10" ht="15.75" thickBot="1" x14ac:dyDescent="0.3">
      <c r="B6" s="23" t="s">
        <v>15</v>
      </c>
      <c r="C6" s="340" t="s">
        <v>14</v>
      </c>
      <c r="D6" s="341"/>
      <c r="E6" s="322" t="s">
        <v>13</v>
      </c>
      <c r="F6" s="324"/>
    </row>
    <row r="7" spans="1:10" x14ac:dyDescent="0.25">
      <c r="B7" s="12" t="s">
        <v>4</v>
      </c>
      <c r="C7" s="325">
        <v>5.8</v>
      </c>
      <c r="D7" s="326"/>
      <c r="E7" s="325">
        <v>5.9</v>
      </c>
      <c r="F7" s="337"/>
    </row>
    <row r="8" spans="1:10" ht="15" customHeight="1" thickBot="1" x14ac:dyDescent="0.3">
      <c r="B8" s="8" t="s">
        <v>12</v>
      </c>
      <c r="C8" s="327" t="s">
        <v>11</v>
      </c>
      <c r="D8" s="328"/>
      <c r="E8" s="327" t="s">
        <v>11</v>
      </c>
      <c r="F8" s="339"/>
    </row>
    <row r="9" spans="1:10" x14ac:dyDescent="0.25">
      <c r="B9" s="12" t="s">
        <v>4</v>
      </c>
      <c r="C9" s="325">
        <v>5.8</v>
      </c>
      <c r="D9" s="326"/>
      <c r="E9" s="325">
        <v>5.9</v>
      </c>
      <c r="F9" s="337"/>
    </row>
    <row r="10" spans="1:10" ht="15.75" thickBot="1" x14ac:dyDescent="0.3">
      <c r="B10" s="8" t="s">
        <v>9</v>
      </c>
      <c r="C10" s="327" t="s">
        <v>140</v>
      </c>
      <c r="D10" s="328"/>
      <c r="E10" s="327" t="s">
        <v>140</v>
      </c>
      <c r="F10" s="339"/>
    </row>
    <row r="11" spans="1:10" x14ac:dyDescent="0.25">
      <c r="B11" s="12" t="s">
        <v>4</v>
      </c>
      <c r="C11" s="325">
        <v>5.8</v>
      </c>
      <c r="D11" s="326"/>
      <c r="E11" s="325">
        <v>5.9</v>
      </c>
      <c r="F11" s="337"/>
    </row>
    <row r="12" spans="1:10" ht="15.75" thickBot="1" x14ac:dyDescent="0.3">
      <c r="B12" s="16" t="s">
        <v>8</v>
      </c>
      <c r="C12" s="327" t="s">
        <v>7</v>
      </c>
      <c r="D12" s="328"/>
      <c r="E12" s="327" t="s">
        <v>7</v>
      </c>
      <c r="F12" s="339"/>
    </row>
    <row r="13" spans="1:10" x14ac:dyDescent="0.25">
      <c r="B13" s="12" t="s">
        <v>4</v>
      </c>
      <c r="C13" s="325">
        <v>5.8</v>
      </c>
      <c r="D13" s="326"/>
      <c r="E13" s="325">
        <v>5.9</v>
      </c>
      <c r="F13" s="337"/>
    </row>
    <row r="14" spans="1:10" x14ac:dyDescent="0.25">
      <c r="B14" s="8" t="s">
        <v>6</v>
      </c>
      <c r="C14" s="347">
        <v>174</v>
      </c>
      <c r="D14" s="350"/>
      <c r="E14" s="351">
        <v>174</v>
      </c>
      <c r="F14" s="353"/>
    </row>
    <row r="15" spans="1:10" s="2" customFormat="1" x14ac:dyDescent="0.25">
      <c r="A15" s="157"/>
      <c r="B15" s="69" t="s">
        <v>21</v>
      </c>
      <c r="C15" s="347" t="s">
        <v>141</v>
      </c>
      <c r="D15" s="350"/>
      <c r="E15" s="351" t="s">
        <v>144</v>
      </c>
      <c r="F15" s="353"/>
      <c r="H15"/>
      <c r="I15"/>
      <c r="J15" s="78"/>
    </row>
    <row r="16" spans="1:10" ht="15.75" thickBot="1" x14ac:dyDescent="0.3">
      <c r="B16" s="16" t="s">
        <v>5</v>
      </c>
      <c r="C16" s="327">
        <v>20.9</v>
      </c>
      <c r="D16" s="328"/>
      <c r="E16" s="327" t="s">
        <v>221</v>
      </c>
      <c r="F16" s="339"/>
      <c r="H16" s="102"/>
      <c r="I16" s="102"/>
    </row>
    <row r="17" spans="1:6" x14ac:dyDescent="0.25">
      <c r="B17" s="12" t="s">
        <v>4</v>
      </c>
      <c r="C17" s="11">
        <v>5.5</v>
      </c>
      <c r="D17" s="10">
        <v>0.3</v>
      </c>
      <c r="E17" s="11">
        <v>3.7</v>
      </c>
      <c r="F17" s="9">
        <v>2.2999999999999998</v>
      </c>
    </row>
    <row r="18" spans="1:6" s="2" customFormat="1" x14ac:dyDescent="0.25">
      <c r="A18" s="157"/>
      <c r="B18" s="76" t="s">
        <v>3</v>
      </c>
      <c r="C18" s="57">
        <v>13</v>
      </c>
      <c r="D18" s="64">
        <v>16</v>
      </c>
      <c r="E18" s="57">
        <v>13</v>
      </c>
      <c r="F18" s="103">
        <v>11</v>
      </c>
    </row>
    <row r="19" spans="1:6" x14ac:dyDescent="0.25">
      <c r="B19" s="6" t="s">
        <v>2</v>
      </c>
      <c r="C19" s="347" t="s">
        <v>142</v>
      </c>
      <c r="D19" s="350"/>
      <c r="E19" s="351" t="s">
        <v>142</v>
      </c>
      <c r="F19" s="353"/>
    </row>
    <row r="20" spans="1:6" s="2" customFormat="1" ht="15.75" thickBot="1" x14ac:dyDescent="0.3">
      <c r="A20" s="157"/>
      <c r="B20" s="3" t="s">
        <v>1</v>
      </c>
      <c r="C20" s="354" t="s">
        <v>22</v>
      </c>
      <c r="D20" s="355"/>
      <c r="E20" s="354" t="s">
        <v>22</v>
      </c>
      <c r="F20" s="357"/>
    </row>
    <row r="21" spans="1:6" x14ac:dyDescent="0.25">
      <c r="B21" s="158" t="s">
        <v>119</v>
      </c>
      <c r="C21" s="159"/>
      <c r="D21" s="159"/>
      <c r="E21" s="159"/>
      <c r="F21" s="160"/>
    </row>
    <row r="22" spans="1:6" x14ac:dyDescent="0.25">
      <c r="B22" s="161" t="s">
        <v>167</v>
      </c>
      <c r="C22" s="162" t="s">
        <v>143</v>
      </c>
      <c r="D22" s="162"/>
      <c r="E22" s="162"/>
      <c r="F22" s="163"/>
    </row>
    <row r="23" spans="1:6" x14ac:dyDescent="0.25">
      <c r="B23" s="161" t="s">
        <v>168</v>
      </c>
      <c r="C23" s="162" t="s">
        <v>145</v>
      </c>
      <c r="D23" s="162"/>
      <c r="E23" s="162"/>
      <c r="F23" s="163"/>
    </row>
    <row r="24" spans="1:6" x14ac:dyDescent="0.25">
      <c r="B24" s="161" t="s">
        <v>169</v>
      </c>
      <c r="C24" s="162" t="s">
        <v>254</v>
      </c>
      <c r="D24" s="162"/>
      <c r="E24" s="162"/>
      <c r="F24" s="163"/>
    </row>
    <row r="25" spans="1:6" x14ac:dyDescent="0.25">
      <c r="B25" s="161"/>
      <c r="C25" s="162"/>
      <c r="D25" s="162"/>
      <c r="E25" s="162"/>
      <c r="F25" s="163"/>
    </row>
    <row r="26" spans="1:6" x14ac:dyDescent="0.25">
      <c r="B26" s="164" t="s">
        <v>170</v>
      </c>
      <c r="C26" s="162" t="s">
        <v>222</v>
      </c>
      <c r="D26" s="162"/>
      <c r="E26" s="162"/>
      <c r="F26" s="163"/>
    </row>
    <row r="27" spans="1:6" ht="15.75" thickBot="1" x14ac:dyDescent="0.3">
      <c r="B27" s="165" t="s">
        <v>171</v>
      </c>
      <c r="C27" s="166"/>
      <c r="D27" s="166"/>
      <c r="E27" s="166"/>
      <c r="F27" s="167"/>
    </row>
    <row r="28" spans="1:6" x14ac:dyDescent="0.25">
      <c r="B28" t="s">
        <v>128</v>
      </c>
    </row>
    <row r="30" spans="1:6" ht="15.75" thickBot="1" x14ac:dyDescent="0.3"/>
    <row r="31" spans="1:6" x14ac:dyDescent="0.25">
      <c r="B31" s="168" t="s">
        <v>120</v>
      </c>
      <c r="C31" s="169"/>
      <c r="D31" s="169"/>
      <c r="E31" s="169"/>
      <c r="F31" s="170"/>
    </row>
    <row r="32" spans="1:6" x14ac:dyDescent="0.25">
      <c r="B32" s="286"/>
      <c r="C32" s="172"/>
      <c r="D32" s="172"/>
      <c r="E32" s="172"/>
      <c r="F32" s="173"/>
    </row>
    <row r="33" spans="2:6" x14ac:dyDescent="0.25">
      <c r="B33" s="171"/>
      <c r="C33" s="172"/>
      <c r="D33" s="172"/>
      <c r="E33" s="172"/>
      <c r="F33" s="173"/>
    </row>
    <row r="34" spans="2:6" ht="15.75" thickBot="1" x14ac:dyDescent="0.3">
      <c r="B34" s="174"/>
      <c r="C34" s="175"/>
      <c r="D34" s="175"/>
      <c r="E34" s="175"/>
      <c r="F34" s="176"/>
    </row>
    <row r="35" spans="2:6" x14ac:dyDescent="0.25">
      <c r="B35" s="177" t="s">
        <v>121</v>
      </c>
      <c r="C35" s="178"/>
      <c r="D35" s="178"/>
      <c r="E35" s="178"/>
      <c r="F35" s="179"/>
    </row>
    <row r="36" spans="2:6" x14ac:dyDescent="0.25">
      <c r="B36" s="171"/>
      <c r="C36" s="172"/>
      <c r="D36" s="172"/>
      <c r="E36" s="172"/>
      <c r="F36" s="173"/>
    </row>
    <row r="37" spans="2:6" x14ac:dyDescent="0.25">
      <c r="B37" s="171"/>
      <c r="C37" s="172"/>
      <c r="D37" s="172"/>
      <c r="E37" s="172"/>
      <c r="F37" s="173"/>
    </row>
    <row r="38" spans="2:6" ht="15.75" thickBot="1" x14ac:dyDescent="0.3">
      <c r="B38" s="174"/>
      <c r="C38" s="175"/>
      <c r="D38" s="175"/>
      <c r="E38" s="175"/>
      <c r="F38" s="176"/>
    </row>
  </sheetData>
  <mergeCells count="29">
    <mergeCell ref="C16:D16"/>
    <mergeCell ref="C14:D14"/>
    <mergeCell ref="C15:D15"/>
    <mergeCell ref="E7:F7"/>
    <mergeCell ref="E8:F8"/>
    <mergeCell ref="E9:F9"/>
    <mergeCell ref="E10:F10"/>
    <mergeCell ref="E11:F11"/>
    <mergeCell ref="E12:F12"/>
    <mergeCell ref="E13:F13"/>
    <mergeCell ref="E16:F16"/>
    <mergeCell ref="E14:F14"/>
    <mergeCell ref="E15:F15"/>
    <mergeCell ref="C19:D19"/>
    <mergeCell ref="E19:F19"/>
    <mergeCell ref="C20:D20"/>
    <mergeCell ref="E20:F20"/>
    <mergeCell ref="B2:F2"/>
    <mergeCell ref="C4:D4"/>
    <mergeCell ref="C5:D5"/>
    <mergeCell ref="C6:D6"/>
    <mergeCell ref="E6:F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6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24" ht="15.75" thickBot="1" x14ac:dyDescent="0.3"/>
    <row r="2" spans="1:24" ht="19.5" thickBot="1" x14ac:dyDescent="0.35">
      <c r="B2" s="329" t="s">
        <v>178</v>
      </c>
      <c r="C2" s="330"/>
      <c r="D2" s="330"/>
      <c r="E2" s="330"/>
      <c r="F2" s="331"/>
      <c r="H2" s="1" t="s">
        <v>0</v>
      </c>
      <c r="X2" s="1"/>
    </row>
    <row r="3" spans="1:24" ht="15.75" thickBot="1" x14ac:dyDescent="0.3"/>
    <row r="4" spans="1:24" x14ac:dyDescent="0.25">
      <c r="B4" s="25" t="s">
        <v>19</v>
      </c>
      <c r="C4" s="332">
        <v>1352</v>
      </c>
      <c r="D4" s="333"/>
      <c r="E4" s="214" t="s">
        <v>18</v>
      </c>
      <c r="F4" s="148">
        <v>11.3</v>
      </c>
    </row>
    <row r="5" spans="1:24" ht="15.75" thickBot="1" x14ac:dyDescent="0.3">
      <c r="B5" s="24" t="s">
        <v>17</v>
      </c>
      <c r="C5" s="334" t="s">
        <v>116</v>
      </c>
      <c r="D5" s="335"/>
      <c r="E5" s="215" t="s">
        <v>16</v>
      </c>
      <c r="F5" s="149">
        <v>11.4</v>
      </c>
    </row>
    <row r="6" spans="1:24" ht="15.75" thickBot="1" x14ac:dyDescent="0.3">
      <c r="B6" s="23" t="s">
        <v>15</v>
      </c>
      <c r="C6" s="340" t="s">
        <v>14</v>
      </c>
      <c r="D6" s="341"/>
      <c r="E6" s="322" t="s">
        <v>13</v>
      </c>
      <c r="F6" s="324"/>
    </row>
    <row r="7" spans="1:24" x14ac:dyDescent="0.25">
      <c r="B7" s="12" t="s">
        <v>4</v>
      </c>
      <c r="C7" s="325">
        <v>11.3</v>
      </c>
      <c r="D7" s="326"/>
      <c r="E7" s="325">
        <v>11.4</v>
      </c>
      <c r="F7" s="337"/>
    </row>
    <row r="8" spans="1:24" ht="15" customHeight="1" thickBot="1" x14ac:dyDescent="0.3">
      <c r="B8" s="8" t="s">
        <v>12</v>
      </c>
      <c r="C8" s="327" t="s">
        <v>11</v>
      </c>
      <c r="D8" s="328"/>
      <c r="E8" s="327" t="s">
        <v>11</v>
      </c>
      <c r="F8" s="339"/>
    </row>
    <row r="9" spans="1:24" x14ac:dyDescent="0.25">
      <c r="B9" s="12" t="s">
        <v>4</v>
      </c>
      <c r="C9" s="325">
        <v>11.3</v>
      </c>
      <c r="D9" s="326"/>
      <c r="E9" s="325">
        <v>11.4</v>
      </c>
      <c r="F9" s="337"/>
    </row>
    <row r="10" spans="1:24" ht="15.75" thickBot="1" x14ac:dyDescent="0.3">
      <c r="B10" s="8" t="s">
        <v>9</v>
      </c>
      <c r="C10" s="327" t="s">
        <v>140</v>
      </c>
      <c r="D10" s="328"/>
      <c r="E10" s="327" t="s">
        <v>140</v>
      </c>
      <c r="F10" s="339"/>
    </row>
    <row r="11" spans="1:24" x14ac:dyDescent="0.25">
      <c r="B11" s="12" t="s">
        <v>4</v>
      </c>
      <c r="C11" s="325">
        <v>11.3</v>
      </c>
      <c r="D11" s="326"/>
      <c r="E11" s="325">
        <v>11.4</v>
      </c>
      <c r="F11" s="337"/>
    </row>
    <row r="12" spans="1:24" ht="15.75" thickBot="1" x14ac:dyDescent="0.3">
      <c r="B12" s="16" t="s">
        <v>8</v>
      </c>
      <c r="C12" s="327" t="s">
        <v>7</v>
      </c>
      <c r="D12" s="328"/>
      <c r="E12" s="327" t="s">
        <v>7</v>
      </c>
      <c r="F12" s="339"/>
    </row>
    <row r="13" spans="1:24" x14ac:dyDescent="0.25">
      <c r="B13" s="12" t="s">
        <v>4</v>
      </c>
      <c r="C13" s="325">
        <v>11.3</v>
      </c>
      <c r="D13" s="326"/>
      <c r="E13" s="22">
        <v>6.8</v>
      </c>
      <c r="F13" s="150">
        <v>4.5999999999999996</v>
      </c>
    </row>
    <row r="14" spans="1:24" x14ac:dyDescent="0.25">
      <c r="B14" s="8" t="s">
        <v>6</v>
      </c>
      <c r="C14" s="347">
        <v>174</v>
      </c>
      <c r="D14" s="350"/>
      <c r="E14" s="7">
        <v>153</v>
      </c>
      <c r="F14" s="4">
        <v>174</v>
      </c>
    </row>
    <row r="15" spans="1:24" s="2" customFormat="1" x14ac:dyDescent="0.25">
      <c r="A15" s="157"/>
      <c r="B15" s="69" t="s">
        <v>21</v>
      </c>
      <c r="C15" s="347" t="s">
        <v>144</v>
      </c>
      <c r="D15" s="350"/>
      <c r="E15" s="62" t="s">
        <v>155</v>
      </c>
      <c r="F15" s="61" t="s">
        <v>141</v>
      </c>
      <c r="H15"/>
      <c r="I15"/>
      <c r="J15" s="78"/>
    </row>
    <row r="16" spans="1:24" ht="15.75" thickBot="1" x14ac:dyDescent="0.3">
      <c r="B16" s="16" t="s">
        <v>5</v>
      </c>
      <c r="C16" s="327">
        <v>20</v>
      </c>
      <c r="D16" s="328"/>
      <c r="E16" s="15">
        <v>26.6</v>
      </c>
      <c r="F16" s="13" t="s">
        <v>224</v>
      </c>
      <c r="H16" s="102"/>
      <c r="I16" s="102"/>
    </row>
    <row r="17" spans="1:6" x14ac:dyDescent="0.25">
      <c r="B17" s="12" t="s">
        <v>4</v>
      </c>
      <c r="C17" s="11">
        <v>6</v>
      </c>
      <c r="D17" s="10">
        <v>5.3</v>
      </c>
      <c r="E17" s="11">
        <v>8</v>
      </c>
      <c r="F17" s="9">
        <v>3.4</v>
      </c>
    </row>
    <row r="18" spans="1:6" s="2" customFormat="1" x14ac:dyDescent="0.25">
      <c r="A18" s="157"/>
      <c r="B18" s="76" t="s">
        <v>3</v>
      </c>
      <c r="C18" s="57">
        <v>16</v>
      </c>
      <c r="D18" s="64">
        <v>13</v>
      </c>
      <c r="E18" s="57">
        <v>14</v>
      </c>
      <c r="F18" s="103">
        <v>13</v>
      </c>
    </row>
    <row r="19" spans="1:6" x14ac:dyDescent="0.25">
      <c r="B19" s="6" t="s">
        <v>2</v>
      </c>
      <c r="C19" s="347" t="s">
        <v>22</v>
      </c>
      <c r="D19" s="350"/>
      <c r="E19" s="351" t="s">
        <v>226</v>
      </c>
      <c r="F19" s="353"/>
    </row>
    <row r="20" spans="1:6" s="2" customFormat="1" ht="15.75" thickBot="1" x14ac:dyDescent="0.3">
      <c r="A20" s="157"/>
      <c r="B20" s="3" t="s">
        <v>1</v>
      </c>
      <c r="C20" s="354" t="s">
        <v>22</v>
      </c>
      <c r="D20" s="355"/>
      <c r="E20" s="354" t="s">
        <v>22</v>
      </c>
      <c r="F20" s="357"/>
    </row>
    <row r="21" spans="1:6" x14ac:dyDescent="0.25">
      <c r="B21" s="158" t="s">
        <v>119</v>
      </c>
      <c r="C21" s="159"/>
      <c r="D21" s="159"/>
      <c r="E21" s="159"/>
      <c r="F21" s="160"/>
    </row>
    <row r="22" spans="1:6" x14ac:dyDescent="0.25">
      <c r="B22" s="161" t="s">
        <v>167</v>
      </c>
      <c r="C22" s="162" t="s">
        <v>145</v>
      </c>
      <c r="D22" s="162"/>
      <c r="E22" s="162"/>
      <c r="F22" s="163"/>
    </row>
    <row r="23" spans="1:6" x14ac:dyDescent="0.25">
      <c r="B23" s="161" t="s">
        <v>168</v>
      </c>
      <c r="C23" s="162" t="s">
        <v>225</v>
      </c>
      <c r="D23" s="162"/>
      <c r="E23" s="162"/>
      <c r="F23" s="163"/>
    </row>
    <row r="24" spans="1:6" x14ac:dyDescent="0.25">
      <c r="B24" s="161" t="s">
        <v>169</v>
      </c>
      <c r="C24" s="162" t="s">
        <v>227</v>
      </c>
      <c r="D24" s="162"/>
      <c r="E24" s="162"/>
      <c r="F24" s="163"/>
    </row>
    <row r="25" spans="1:6" x14ac:dyDescent="0.25">
      <c r="B25" s="161"/>
      <c r="D25" s="162"/>
      <c r="E25" s="162"/>
      <c r="F25" s="163"/>
    </row>
    <row r="26" spans="1:6" x14ac:dyDescent="0.25">
      <c r="B26" s="164" t="s">
        <v>170</v>
      </c>
      <c r="C26" s="162" t="s">
        <v>223</v>
      </c>
      <c r="D26" s="162"/>
      <c r="E26" s="162"/>
      <c r="F26" s="163"/>
    </row>
    <row r="27" spans="1:6" ht="15.75" thickBot="1" x14ac:dyDescent="0.3">
      <c r="B27" s="165" t="s">
        <v>171</v>
      </c>
      <c r="C27" s="166"/>
      <c r="D27" s="166"/>
      <c r="E27" s="166"/>
      <c r="F27" s="167"/>
    </row>
    <row r="28" spans="1:6" x14ac:dyDescent="0.25">
      <c r="B28" t="s">
        <v>128</v>
      </c>
    </row>
    <row r="30" spans="1:6" ht="15.75" thickBot="1" x14ac:dyDescent="0.3"/>
    <row r="31" spans="1:6" x14ac:dyDescent="0.25">
      <c r="B31" s="168" t="s">
        <v>120</v>
      </c>
      <c r="C31" s="169"/>
      <c r="D31" s="169"/>
      <c r="E31" s="169"/>
      <c r="F31" s="170"/>
    </row>
    <row r="32" spans="1:6" x14ac:dyDescent="0.25">
      <c r="B32" s="171"/>
      <c r="C32" s="172"/>
      <c r="D32" s="172"/>
      <c r="E32" s="172"/>
      <c r="F32" s="173"/>
    </row>
    <row r="33" spans="2:6" x14ac:dyDescent="0.25">
      <c r="B33" s="171"/>
      <c r="C33" s="172"/>
      <c r="D33" s="172"/>
      <c r="E33" s="172"/>
      <c r="F33" s="173"/>
    </row>
    <row r="34" spans="2:6" ht="15.75" thickBot="1" x14ac:dyDescent="0.3">
      <c r="B34" s="174"/>
      <c r="C34" s="175"/>
      <c r="D34" s="175"/>
      <c r="E34" s="175"/>
      <c r="F34" s="176"/>
    </row>
    <row r="35" spans="2:6" x14ac:dyDescent="0.25">
      <c r="B35" s="177" t="s">
        <v>121</v>
      </c>
      <c r="C35" s="178"/>
      <c r="D35" s="178"/>
      <c r="E35" s="178"/>
      <c r="F35" s="179"/>
    </row>
    <row r="36" spans="2:6" x14ac:dyDescent="0.25">
      <c r="B36" s="171"/>
      <c r="C36" s="172"/>
      <c r="D36" s="172"/>
      <c r="E36" s="172"/>
      <c r="F36" s="173"/>
    </row>
    <row r="37" spans="2:6" x14ac:dyDescent="0.25">
      <c r="B37" s="171"/>
      <c r="C37" s="172"/>
      <c r="D37" s="172"/>
      <c r="E37" s="172"/>
      <c r="F37" s="173"/>
    </row>
    <row r="38" spans="2:6" ht="15.75" thickBot="1" x14ac:dyDescent="0.3">
      <c r="B38" s="174"/>
      <c r="C38" s="175"/>
      <c r="D38" s="175"/>
      <c r="E38" s="175"/>
      <c r="F38" s="176"/>
    </row>
  </sheetData>
  <mergeCells count="25">
    <mergeCell ref="E7:F7"/>
    <mergeCell ref="C16:D16"/>
    <mergeCell ref="C14:D14"/>
    <mergeCell ref="C15:D15"/>
    <mergeCell ref="C19:D19"/>
    <mergeCell ref="E19:F19"/>
    <mergeCell ref="C7:D7"/>
    <mergeCell ref="C8:D8"/>
    <mergeCell ref="C9:D9"/>
    <mergeCell ref="C10:D10"/>
    <mergeCell ref="C11:D11"/>
    <mergeCell ref="E8:F8"/>
    <mergeCell ref="E9:F9"/>
    <mergeCell ref="E10:F10"/>
    <mergeCell ref="E11:F11"/>
    <mergeCell ref="B2:F2"/>
    <mergeCell ref="C4:D4"/>
    <mergeCell ref="C5:D5"/>
    <mergeCell ref="C6:D6"/>
    <mergeCell ref="E6:F6"/>
    <mergeCell ref="C20:D20"/>
    <mergeCell ref="E20:F20"/>
    <mergeCell ref="C12:D12"/>
    <mergeCell ref="C13:D13"/>
    <mergeCell ref="E12:F12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6"/>
    <col min="2" max="2" width="20.5703125" customWidth="1"/>
    <col min="3" max="5" width="20.7109375" customWidth="1"/>
    <col min="7" max="8" width="11.28515625" bestFit="1" customWidth="1"/>
    <col min="9" max="9" width="11" bestFit="1" customWidth="1"/>
    <col min="13" max="15" width="9.140625" customWidth="1"/>
  </cols>
  <sheetData>
    <row r="1" spans="1:9" ht="15.75" thickBot="1" x14ac:dyDescent="0.3"/>
    <row r="2" spans="1:9" ht="19.5" thickBot="1" x14ac:dyDescent="0.35">
      <c r="B2" s="329" t="s">
        <v>178</v>
      </c>
      <c r="C2" s="330"/>
      <c r="D2" s="330"/>
      <c r="E2" s="331"/>
      <c r="G2" s="1" t="s">
        <v>0</v>
      </c>
    </row>
    <row r="3" spans="1:9" ht="15.75" thickBot="1" x14ac:dyDescent="0.3"/>
    <row r="4" spans="1:9" x14ac:dyDescent="0.25">
      <c r="B4" s="25" t="s">
        <v>19</v>
      </c>
      <c r="C4" s="183">
        <v>1358</v>
      </c>
      <c r="D4" s="214" t="s">
        <v>18</v>
      </c>
      <c r="E4" s="228">
        <v>5.3</v>
      </c>
    </row>
    <row r="5" spans="1:9" ht="15.75" thickBot="1" x14ac:dyDescent="0.3">
      <c r="B5" s="24" t="s">
        <v>17</v>
      </c>
      <c r="C5" s="184" t="s">
        <v>116</v>
      </c>
      <c r="D5" s="215" t="s">
        <v>16</v>
      </c>
      <c r="E5" s="229">
        <v>5.5</v>
      </c>
    </row>
    <row r="6" spans="1:9" ht="15.75" thickBot="1" x14ac:dyDescent="0.3">
      <c r="B6" s="23" t="s">
        <v>15</v>
      </c>
      <c r="C6" s="185" t="s">
        <v>14</v>
      </c>
      <c r="D6" s="322" t="s">
        <v>13</v>
      </c>
      <c r="E6" s="324"/>
    </row>
    <row r="7" spans="1:9" x14ac:dyDescent="0.25">
      <c r="B7" s="12" t="s">
        <v>4</v>
      </c>
      <c r="C7" s="22">
        <v>5.3</v>
      </c>
      <c r="D7" s="22">
        <v>3.3</v>
      </c>
      <c r="E7" s="20">
        <v>2.2000000000000002</v>
      </c>
    </row>
    <row r="8" spans="1:9" ht="15" customHeight="1" thickBot="1" x14ac:dyDescent="0.3">
      <c r="B8" s="8" t="s">
        <v>12</v>
      </c>
      <c r="C8" s="7" t="s">
        <v>11</v>
      </c>
      <c r="D8" s="7" t="s">
        <v>11</v>
      </c>
      <c r="E8" s="4" t="s">
        <v>10</v>
      </c>
    </row>
    <row r="9" spans="1:9" x14ac:dyDescent="0.25">
      <c r="B9" s="12" t="s">
        <v>4</v>
      </c>
      <c r="C9" s="22">
        <v>5.3</v>
      </c>
      <c r="D9" s="325">
        <v>5.5</v>
      </c>
      <c r="E9" s="337"/>
    </row>
    <row r="10" spans="1:9" ht="15.75" thickBot="1" x14ac:dyDescent="0.3">
      <c r="B10" s="8" t="s">
        <v>9</v>
      </c>
      <c r="C10" s="7" t="s">
        <v>140</v>
      </c>
      <c r="D10" s="327" t="s">
        <v>140</v>
      </c>
      <c r="E10" s="339"/>
    </row>
    <row r="11" spans="1:9" x14ac:dyDescent="0.25">
      <c r="B11" s="12" t="s">
        <v>4</v>
      </c>
      <c r="C11" s="22">
        <v>5.3</v>
      </c>
      <c r="D11" s="22">
        <v>2.2000000000000002</v>
      </c>
      <c r="E11" s="20">
        <v>3.3</v>
      </c>
    </row>
    <row r="12" spans="1:9" ht="15.75" thickBot="1" x14ac:dyDescent="0.3">
      <c r="B12" s="16" t="s">
        <v>8</v>
      </c>
      <c r="C12" s="7" t="s">
        <v>7</v>
      </c>
      <c r="D12" s="7" t="s">
        <v>123</v>
      </c>
      <c r="E12" s="4" t="s">
        <v>7</v>
      </c>
    </row>
    <row r="13" spans="1:9" x14ac:dyDescent="0.25">
      <c r="B13" s="12" t="s">
        <v>4</v>
      </c>
      <c r="C13" s="22">
        <v>5.3</v>
      </c>
      <c r="D13" s="22">
        <v>5.2</v>
      </c>
      <c r="E13" s="150">
        <v>0.3</v>
      </c>
    </row>
    <row r="14" spans="1:9" x14ac:dyDescent="0.25">
      <c r="B14" s="8" t="s">
        <v>6</v>
      </c>
      <c r="C14" s="7">
        <v>174</v>
      </c>
      <c r="D14" s="7">
        <v>174</v>
      </c>
      <c r="E14" s="4">
        <v>0</v>
      </c>
    </row>
    <row r="15" spans="1:9" s="2" customFormat="1" x14ac:dyDescent="0.25">
      <c r="A15" s="157"/>
      <c r="B15" s="69" t="s">
        <v>21</v>
      </c>
      <c r="C15" s="62" t="s">
        <v>144</v>
      </c>
      <c r="D15" s="62" t="s">
        <v>144</v>
      </c>
      <c r="E15" s="61" t="s">
        <v>22</v>
      </c>
      <c r="G15"/>
      <c r="H15"/>
      <c r="I15" s="78"/>
    </row>
    <row r="16" spans="1:9" ht="15.75" thickBot="1" x14ac:dyDescent="0.3">
      <c r="B16" s="16" t="s">
        <v>5</v>
      </c>
      <c r="C16" s="195">
        <v>20</v>
      </c>
      <c r="D16" s="15" t="s">
        <v>230</v>
      </c>
      <c r="E16" s="13" t="s">
        <v>22</v>
      </c>
      <c r="G16" s="102"/>
      <c r="H16" s="102"/>
    </row>
    <row r="17" spans="1:9" x14ac:dyDescent="0.25">
      <c r="B17" s="12" t="s">
        <v>4</v>
      </c>
      <c r="C17" s="11">
        <v>5.3</v>
      </c>
      <c r="D17" s="11">
        <v>2.8</v>
      </c>
      <c r="E17" s="9">
        <v>2.4</v>
      </c>
    </row>
    <row r="18" spans="1:9" s="2" customFormat="1" x14ac:dyDescent="0.25">
      <c r="A18" s="157"/>
      <c r="B18" s="76" t="s">
        <v>3</v>
      </c>
      <c r="C18" s="57">
        <v>13</v>
      </c>
      <c r="D18" s="57">
        <v>13</v>
      </c>
      <c r="E18" s="222" t="s">
        <v>231</v>
      </c>
      <c r="H18"/>
      <c r="I18"/>
    </row>
    <row r="19" spans="1:9" x14ac:dyDescent="0.25">
      <c r="B19" s="6" t="s">
        <v>2</v>
      </c>
      <c r="C19" s="180" t="s">
        <v>22</v>
      </c>
      <c r="D19" s="351" t="s">
        <v>233</v>
      </c>
      <c r="E19" s="353"/>
    </row>
    <row r="20" spans="1:9" s="2" customFormat="1" ht="15.75" thickBot="1" x14ac:dyDescent="0.3">
      <c r="A20" s="157"/>
      <c r="B20" s="3" t="s">
        <v>1</v>
      </c>
      <c r="C20" s="182" t="s">
        <v>22</v>
      </c>
      <c r="D20" s="354" t="s">
        <v>22</v>
      </c>
      <c r="E20" s="357"/>
      <c r="H20"/>
      <c r="I20"/>
    </row>
    <row r="21" spans="1:9" x14ac:dyDescent="0.25">
      <c r="B21" s="158" t="s">
        <v>119</v>
      </c>
      <c r="C21" s="159"/>
      <c r="D21" s="159"/>
      <c r="E21" s="160"/>
    </row>
    <row r="22" spans="1:9" x14ac:dyDescent="0.25">
      <c r="B22" s="161" t="s">
        <v>167</v>
      </c>
      <c r="C22" s="162" t="s">
        <v>146</v>
      </c>
      <c r="D22" s="162"/>
      <c r="E22" s="163"/>
    </row>
    <row r="23" spans="1:9" x14ac:dyDescent="0.25">
      <c r="B23" s="161" t="s">
        <v>168</v>
      </c>
      <c r="C23" s="162" t="s">
        <v>234</v>
      </c>
      <c r="D23" s="162"/>
      <c r="E23" s="163"/>
    </row>
    <row r="24" spans="1:9" x14ac:dyDescent="0.25">
      <c r="B24" s="161" t="s">
        <v>169</v>
      </c>
      <c r="C24" s="162" t="s">
        <v>235</v>
      </c>
      <c r="D24" s="162"/>
      <c r="E24" s="163"/>
    </row>
    <row r="25" spans="1:9" x14ac:dyDescent="0.25">
      <c r="B25" s="161"/>
      <c r="D25" s="162"/>
      <c r="E25" s="163"/>
    </row>
    <row r="26" spans="1:9" x14ac:dyDescent="0.25">
      <c r="B26" s="164" t="s">
        <v>170</v>
      </c>
      <c r="C26" s="162" t="s">
        <v>232</v>
      </c>
      <c r="D26" s="162"/>
      <c r="E26" s="163"/>
    </row>
    <row r="27" spans="1:9" x14ac:dyDescent="0.25">
      <c r="B27" s="164" t="s">
        <v>171</v>
      </c>
      <c r="C27" s="162" t="s">
        <v>228</v>
      </c>
      <c r="D27" s="162"/>
      <c r="E27" s="163"/>
    </row>
    <row r="28" spans="1:9" ht="15.75" thickBot="1" x14ac:dyDescent="0.3">
      <c r="B28" s="165"/>
      <c r="C28" s="166" t="s">
        <v>229</v>
      </c>
      <c r="D28" s="166"/>
      <c r="E28" s="167"/>
    </row>
    <row r="29" spans="1:9" x14ac:dyDescent="0.25">
      <c r="B29" t="s">
        <v>128</v>
      </c>
    </row>
    <row r="31" spans="1:9" ht="15.75" thickBot="1" x14ac:dyDescent="0.3"/>
    <row r="32" spans="1:9" x14ac:dyDescent="0.25">
      <c r="B32" s="168" t="s">
        <v>120</v>
      </c>
      <c r="C32" s="169"/>
      <c r="D32" s="169"/>
      <c r="E32" s="170"/>
    </row>
    <row r="33" spans="2:5" x14ac:dyDescent="0.25">
      <c r="B33" s="171"/>
      <c r="C33" s="172"/>
      <c r="D33" s="172"/>
      <c r="E33" s="173"/>
    </row>
    <row r="34" spans="2:5" x14ac:dyDescent="0.25">
      <c r="B34" s="171"/>
      <c r="C34" s="172"/>
      <c r="D34" s="172"/>
      <c r="E34" s="173"/>
    </row>
    <row r="35" spans="2:5" ht="15.75" thickBot="1" x14ac:dyDescent="0.3">
      <c r="B35" s="174"/>
      <c r="C35" s="175"/>
      <c r="D35" s="175"/>
      <c r="E35" s="176"/>
    </row>
    <row r="36" spans="2:5" x14ac:dyDescent="0.25">
      <c r="B36" s="177" t="s">
        <v>121</v>
      </c>
      <c r="C36" s="178"/>
      <c r="D36" s="178"/>
      <c r="E36" s="179"/>
    </row>
    <row r="37" spans="2:5" x14ac:dyDescent="0.25">
      <c r="B37" s="171"/>
      <c r="C37" s="172"/>
      <c r="D37" s="172"/>
      <c r="E37" s="173"/>
    </row>
    <row r="38" spans="2:5" x14ac:dyDescent="0.25">
      <c r="B38" s="171"/>
      <c r="C38" s="172"/>
      <c r="D38" s="172"/>
      <c r="E38" s="173"/>
    </row>
    <row r="39" spans="2:5" ht="15.75" thickBot="1" x14ac:dyDescent="0.3">
      <c r="B39" s="174"/>
      <c r="C39" s="175"/>
      <c r="D39" s="175"/>
      <c r="E39" s="176"/>
    </row>
  </sheetData>
  <mergeCells count="6">
    <mergeCell ref="D19:E19"/>
    <mergeCell ref="D20:E20"/>
    <mergeCell ref="B2:E2"/>
    <mergeCell ref="D6:E6"/>
    <mergeCell ref="D9:E9"/>
    <mergeCell ref="D10:E10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6"/>
    <col min="2" max="2" width="20.5703125" customWidth="1"/>
    <col min="3" max="6" width="2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23" ht="15.75" thickBot="1" x14ac:dyDescent="0.3"/>
    <row r="2" spans="1:23" ht="19.5" thickBot="1" x14ac:dyDescent="0.35">
      <c r="B2" s="329" t="s">
        <v>178</v>
      </c>
      <c r="C2" s="330"/>
      <c r="D2" s="330"/>
      <c r="E2" s="330"/>
      <c r="F2" s="331"/>
      <c r="H2" s="1" t="s">
        <v>0</v>
      </c>
      <c r="W2" s="1" t="s">
        <v>179</v>
      </c>
    </row>
    <row r="3" spans="1:23" ht="15.75" thickBot="1" x14ac:dyDescent="0.3"/>
    <row r="4" spans="1:23" x14ac:dyDescent="0.25">
      <c r="B4" s="25" t="s">
        <v>19</v>
      </c>
      <c r="C4" s="332">
        <v>1402</v>
      </c>
      <c r="D4" s="333"/>
      <c r="E4" s="214" t="s">
        <v>18</v>
      </c>
      <c r="F4" s="148">
        <v>16.600000000000001</v>
      </c>
    </row>
    <row r="5" spans="1:23" ht="15.75" thickBot="1" x14ac:dyDescent="0.3">
      <c r="B5" s="24" t="s">
        <v>17</v>
      </c>
      <c r="C5" s="334" t="s">
        <v>116</v>
      </c>
      <c r="D5" s="335"/>
      <c r="E5" s="215" t="s">
        <v>16</v>
      </c>
      <c r="F5" s="149">
        <v>16.7</v>
      </c>
    </row>
    <row r="6" spans="1:23" ht="15.75" thickBot="1" x14ac:dyDescent="0.3">
      <c r="B6" s="23" t="s">
        <v>15</v>
      </c>
      <c r="C6" s="340" t="s">
        <v>14</v>
      </c>
      <c r="D6" s="341"/>
      <c r="E6" s="322" t="s">
        <v>13</v>
      </c>
      <c r="F6" s="324"/>
    </row>
    <row r="7" spans="1:23" x14ac:dyDescent="0.25">
      <c r="B7" s="12" t="s">
        <v>4</v>
      </c>
      <c r="C7" s="325">
        <v>16.600000000000001</v>
      </c>
      <c r="D7" s="326"/>
      <c r="E7" s="325">
        <v>16.7</v>
      </c>
      <c r="F7" s="337"/>
    </row>
    <row r="8" spans="1:23" ht="15" customHeight="1" thickBot="1" x14ac:dyDescent="0.3">
      <c r="B8" s="8" t="s">
        <v>12</v>
      </c>
      <c r="C8" s="327" t="s">
        <v>11</v>
      </c>
      <c r="D8" s="328"/>
      <c r="E8" s="327" t="s">
        <v>11</v>
      </c>
      <c r="F8" s="339"/>
    </row>
    <row r="9" spans="1:23" x14ac:dyDescent="0.25">
      <c r="B9" s="12" t="s">
        <v>4</v>
      </c>
      <c r="C9" s="325">
        <v>16.600000000000001</v>
      </c>
      <c r="D9" s="326"/>
      <c r="E9" s="325">
        <v>16.7</v>
      </c>
      <c r="F9" s="337"/>
    </row>
    <row r="10" spans="1:23" ht="15.75" thickBot="1" x14ac:dyDescent="0.3">
      <c r="B10" s="8" t="s">
        <v>9</v>
      </c>
      <c r="C10" s="327" t="s">
        <v>122</v>
      </c>
      <c r="D10" s="328"/>
      <c r="E10" s="327" t="s">
        <v>122</v>
      </c>
      <c r="F10" s="339"/>
    </row>
    <row r="11" spans="1:23" x14ac:dyDescent="0.25">
      <c r="B11" s="12" t="s">
        <v>4</v>
      </c>
      <c r="C11" s="325">
        <v>16.600000000000001</v>
      </c>
      <c r="D11" s="326"/>
      <c r="E11" s="325">
        <v>16.7</v>
      </c>
      <c r="F11" s="337"/>
    </row>
    <row r="12" spans="1:23" ht="15.75" thickBot="1" x14ac:dyDescent="0.3">
      <c r="B12" s="16" t="s">
        <v>8</v>
      </c>
      <c r="C12" s="327" t="s">
        <v>7</v>
      </c>
      <c r="D12" s="328"/>
      <c r="E12" s="327" t="s">
        <v>7</v>
      </c>
      <c r="F12" s="339"/>
    </row>
    <row r="13" spans="1:23" x14ac:dyDescent="0.25">
      <c r="B13" s="12" t="s">
        <v>4</v>
      </c>
      <c r="C13" s="22">
        <v>12.9</v>
      </c>
      <c r="D13" s="21">
        <v>3.7</v>
      </c>
      <c r="E13" s="22">
        <v>10.3</v>
      </c>
      <c r="F13" s="150">
        <v>6.4</v>
      </c>
    </row>
    <row r="14" spans="1:23" x14ac:dyDescent="0.25">
      <c r="B14" s="8" t="s">
        <v>6</v>
      </c>
      <c r="C14" s="7">
        <v>256</v>
      </c>
      <c r="D14" s="5">
        <v>228</v>
      </c>
      <c r="E14" s="7">
        <v>277</v>
      </c>
      <c r="F14" s="4">
        <v>277</v>
      </c>
    </row>
    <row r="15" spans="1:23" s="2" customFormat="1" x14ac:dyDescent="0.25">
      <c r="A15" s="157"/>
      <c r="B15" s="69" t="s">
        <v>21</v>
      </c>
      <c r="C15" s="62" t="s">
        <v>141</v>
      </c>
      <c r="D15" s="59" t="s">
        <v>147</v>
      </c>
      <c r="E15" s="62" t="s">
        <v>236</v>
      </c>
      <c r="F15" s="61" t="s">
        <v>220</v>
      </c>
      <c r="H15"/>
      <c r="I15"/>
      <c r="J15" s="78"/>
    </row>
    <row r="16" spans="1:23" ht="15.75" thickBot="1" x14ac:dyDescent="0.3">
      <c r="B16" s="16" t="s">
        <v>5</v>
      </c>
      <c r="C16" s="15">
        <v>29.1</v>
      </c>
      <c r="D16" s="14">
        <v>26.3</v>
      </c>
      <c r="E16" s="15">
        <v>31.2</v>
      </c>
      <c r="F16" s="13">
        <v>31.2</v>
      </c>
      <c r="H16" s="102"/>
      <c r="I16" s="102"/>
    </row>
    <row r="17" spans="1:6" x14ac:dyDescent="0.25">
      <c r="B17" s="12" t="s">
        <v>4</v>
      </c>
      <c r="C17" s="325">
        <v>16.600000000000001</v>
      </c>
      <c r="D17" s="326"/>
      <c r="E17" s="11">
        <v>10.3</v>
      </c>
      <c r="F17" s="9">
        <v>6.4</v>
      </c>
    </row>
    <row r="18" spans="1:6" s="2" customFormat="1" x14ac:dyDescent="0.25">
      <c r="A18" s="157"/>
      <c r="B18" s="76" t="s">
        <v>3</v>
      </c>
      <c r="C18" s="347">
        <v>15</v>
      </c>
      <c r="D18" s="350"/>
      <c r="E18" s="57">
        <v>17</v>
      </c>
      <c r="F18" s="103">
        <v>14</v>
      </c>
    </row>
    <row r="19" spans="1:6" x14ac:dyDescent="0.25">
      <c r="B19" s="6" t="s">
        <v>2</v>
      </c>
      <c r="C19" s="347" t="s">
        <v>149</v>
      </c>
      <c r="D19" s="350"/>
      <c r="E19" s="351" t="s">
        <v>237</v>
      </c>
      <c r="F19" s="353"/>
    </row>
    <row r="20" spans="1:6" s="2" customFormat="1" ht="15.75" thickBot="1" x14ac:dyDescent="0.3">
      <c r="A20" s="157"/>
      <c r="B20" s="3" t="s">
        <v>1</v>
      </c>
      <c r="C20" s="354" t="s">
        <v>22</v>
      </c>
      <c r="D20" s="355"/>
      <c r="E20" s="354" t="s">
        <v>22</v>
      </c>
      <c r="F20" s="357"/>
    </row>
    <row r="21" spans="1:6" x14ac:dyDescent="0.25">
      <c r="B21" s="158" t="s">
        <v>119</v>
      </c>
      <c r="C21" s="159"/>
      <c r="D21" s="159"/>
      <c r="E21" s="159"/>
      <c r="F21" s="160"/>
    </row>
    <row r="22" spans="1:6" x14ac:dyDescent="0.25">
      <c r="B22" s="161" t="s">
        <v>167</v>
      </c>
      <c r="C22" s="162" t="s">
        <v>148</v>
      </c>
      <c r="D22" s="162"/>
      <c r="E22" s="162"/>
      <c r="F22" s="163"/>
    </row>
    <row r="23" spans="1:6" x14ac:dyDescent="0.25">
      <c r="B23" s="161" t="s">
        <v>168</v>
      </c>
      <c r="C23" s="162" t="s">
        <v>238</v>
      </c>
      <c r="D23" s="162"/>
      <c r="E23" s="162"/>
      <c r="F23" s="163"/>
    </row>
    <row r="24" spans="1:6" x14ac:dyDescent="0.25">
      <c r="B24" s="161" t="s">
        <v>169</v>
      </c>
      <c r="C24" s="162" t="s">
        <v>281</v>
      </c>
      <c r="D24" s="162"/>
      <c r="E24" s="162"/>
      <c r="F24" s="163"/>
    </row>
    <row r="25" spans="1:6" x14ac:dyDescent="0.25">
      <c r="B25" s="161"/>
      <c r="C25" s="162"/>
      <c r="D25" s="162"/>
      <c r="E25" s="162"/>
      <c r="F25" s="163"/>
    </row>
    <row r="26" spans="1:6" x14ac:dyDescent="0.25">
      <c r="B26" s="164" t="s">
        <v>170</v>
      </c>
      <c r="C26" s="162"/>
      <c r="D26" s="162"/>
      <c r="E26" s="162"/>
      <c r="F26" s="163"/>
    </row>
    <row r="27" spans="1:6" x14ac:dyDescent="0.25">
      <c r="B27" s="164" t="s">
        <v>171</v>
      </c>
      <c r="C27" s="162" t="s">
        <v>282</v>
      </c>
      <c r="D27" s="162"/>
      <c r="E27" s="162"/>
      <c r="F27" s="163"/>
    </row>
    <row r="28" spans="1:6" ht="15.75" thickBot="1" x14ac:dyDescent="0.3">
      <c r="B28" s="165"/>
      <c r="C28" s="166" t="s">
        <v>283</v>
      </c>
      <c r="D28" s="166"/>
      <c r="E28" s="166"/>
      <c r="F28" s="167"/>
    </row>
    <row r="31" spans="1:6" ht="15.75" thickBot="1" x14ac:dyDescent="0.3"/>
    <row r="32" spans="1:6" x14ac:dyDescent="0.25">
      <c r="B32" s="168" t="s">
        <v>120</v>
      </c>
      <c r="C32" s="169"/>
      <c r="D32" s="169"/>
      <c r="E32" s="169"/>
      <c r="F32" s="170"/>
    </row>
    <row r="33" spans="2:6" x14ac:dyDescent="0.25">
      <c r="B33" s="171"/>
      <c r="C33" s="172"/>
      <c r="D33" s="172"/>
      <c r="E33" s="172"/>
      <c r="F33" s="173"/>
    </row>
    <row r="34" spans="2:6" x14ac:dyDescent="0.25">
      <c r="B34" s="171"/>
      <c r="C34" s="172"/>
      <c r="D34" s="172"/>
      <c r="E34" s="172"/>
      <c r="F34" s="173"/>
    </row>
    <row r="35" spans="2:6" x14ac:dyDescent="0.25">
      <c r="B35" s="171"/>
      <c r="C35" s="172"/>
      <c r="D35" s="172"/>
      <c r="E35" s="172"/>
      <c r="F35" s="173"/>
    </row>
    <row r="36" spans="2:6" ht="15.75" thickBot="1" x14ac:dyDescent="0.3">
      <c r="B36" s="174"/>
      <c r="C36" s="175"/>
      <c r="D36" s="175"/>
      <c r="E36" s="175"/>
      <c r="F36" s="176"/>
    </row>
    <row r="37" spans="2:6" x14ac:dyDescent="0.25">
      <c r="B37" s="177" t="s">
        <v>121</v>
      </c>
      <c r="C37" s="178"/>
      <c r="D37" s="178"/>
      <c r="E37" s="178"/>
      <c r="F37" s="179"/>
    </row>
    <row r="38" spans="2:6" x14ac:dyDescent="0.25">
      <c r="B38" s="171"/>
      <c r="C38" s="172"/>
      <c r="D38" s="172"/>
      <c r="E38" s="172"/>
      <c r="F38" s="173"/>
    </row>
    <row r="39" spans="2:6" x14ac:dyDescent="0.25">
      <c r="B39" s="171"/>
      <c r="C39" s="172"/>
      <c r="D39" s="172"/>
      <c r="E39" s="172"/>
      <c r="F39" s="173"/>
    </row>
    <row r="40" spans="2:6" ht="15.75" thickBot="1" x14ac:dyDescent="0.3">
      <c r="B40" s="174"/>
      <c r="C40" s="175"/>
      <c r="D40" s="175"/>
      <c r="E40" s="175"/>
      <c r="F40" s="176"/>
    </row>
  </sheetData>
  <mergeCells count="23">
    <mergeCell ref="C18:D18"/>
    <mergeCell ref="C19:D19"/>
    <mergeCell ref="E19:F19"/>
    <mergeCell ref="C20:D20"/>
    <mergeCell ref="E20:F20"/>
    <mergeCell ref="B2:F2"/>
    <mergeCell ref="C4:D4"/>
    <mergeCell ref="C5:D5"/>
    <mergeCell ref="E7:F7"/>
    <mergeCell ref="E8:F8"/>
    <mergeCell ref="C17:D17"/>
    <mergeCell ref="C6:D6"/>
    <mergeCell ref="E6:F6"/>
    <mergeCell ref="C7:D7"/>
    <mergeCell ref="C8:D8"/>
    <mergeCell ref="C9:D9"/>
    <mergeCell ref="E9:F9"/>
    <mergeCell ref="E10:F10"/>
    <mergeCell ref="E11:F11"/>
    <mergeCell ref="E12:F12"/>
    <mergeCell ref="C10:D10"/>
    <mergeCell ref="C11:D11"/>
    <mergeCell ref="C12:D12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6"/>
    <col min="2" max="2" width="20.5703125" customWidth="1"/>
    <col min="3" max="5" width="25.7109375" customWidth="1"/>
    <col min="7" max="8" width="11.28515625" bestFit="1" customWidth="1"/>
    <col min="9" max="9" width="11" bestFit="1" customWidth="1"/>
    <col min="13" max="15" width="9.140625" customWidth="1"/>
  </cols>
  <sheetData>
    <row r="1" spans="1:25" ht="15.75" thickBot="1" x14ac:dyDescent="0.3"/>
    <row r="2" spans="1:25" ht="19.5" thickBot="1" x14ac:dyDescent="0.35">
      <c r="B2" s="329" t="s">
        <v>178</v>
      </c>
      <c r="C2" s="330"/>
      <c r="D2" s="330"/>
      <c r="E2" s="331"/>
      <c r="G2" s="1" t="s">
        <v>0</v>
      </c>
      <c r="Y2" s="288" t="s">
        <v>180</v>
      </c>
    </row>
    <row r="3" spans="1:25" ht="15.75" thickBot="1" x14ac:dyDescent="0.3"/>
    <row r="4" spans="1:25" x14ac:dyDescent="0.25">
      <c r="B4" s="25" t="s">
        <v>19</v>
      </c>
      <c r="C4" s="183">
        <v>1465</v>
      </c>
      <c r="D4" s="214" t="s">
        <v>18</v>
      </c>
      <c r="E4" s="228">
        <v>2.4</v>
      </c>
    </row>
    <row r="5" spans="1:25" ht="15.75" thickBot="1" x14ac:dyDescent="0.3">
      <c r="B5" s="24" t="s">
        <v>17</v>
      </c>
      <c r="C5" s="184" t="s">
        <v>116</v>
      </c>
      <c r="D5" s="215" t="s">
        <v>16</v>
      </c>
      <c r="E5" s="229">
        <v>2.5</v>
      </c>
    </row>
    <row r="6" spans="1:25" ht="15.75" thickBot="1" x14ac:dyDescent="0.3">
      <c r="B6" s="23" t="s">
        <v>15</v>
      </c>
      <c r="C6" s="185" t="s">
        <v>14</v>
      </c>
      <c r="D6" s="322" t="s">
        <v>13</v>
      </c>
      <c r="E6" s="324"/>
    </row>
    <row r="7" spans="1:25" x14ac:dyDescent="0.25">
      <c r="B7" s="12" t="s">
        <v>4</v>
      </c>
      <c r="C7" s="22">
        <v>2.4</v>
      </c>
      <c r="D7" s="291">
        <v>1.7</v>
      </c>
      <c r="E7" s="294">
        <v>0.8</v>
      </c>
    </row>
    <row r="8" spans="1:25" ht="15" customHeight="1" thickBot="1" x14ac:dyDescent="0.3">
      <c r="B8" s="8" t="s">
        <v>12</v>
      </c>
      <c r="C8" s="7" t="s">
        <v>11</v>
      </c>
      <c r="D8" s="290" t="s">
        <v>11</v>
      </c>
      <c r="E8" s="292" t="s">
        <v>10</v>
      </c>
    </row>
    <row r="9" spans="1:25" x14ac:dyDescent="0.25">
      <c r="B9" s="12" t="s">
        <v>4</v>
      </c>
      <c r="C9" s="22">
        <v>2.4</v>
      </c>
      <c r="D9" s="325">
        <v>2.5</v>
      </c>
      <c r="E9" s="337"/>
    </row>
    <row r="10" spans="1:25" ht="15.75" thickBot="1" x14ac:dyDescent="0.3">
      <c r="B10" s="8" t="s">
        <v>9</v>
      </c>
      <c r="C10" s="7" t="s">
        <v>150</v>
      </c>
      <c r="D10" s="327" t="s">
        <v>150</v>
      </c>
      <c r="E10" s="339"/>
    </row>
    <row r="11" spans="1:25" x14ac:dyDescent="0.25">
      <c r="B11" s="12" t="s">
        <v>4</v>
      </c>
      <c r="C11" s="22">
        <v>2.4</v>
      </c>
      <c r="D11" s="325">
        <v>2.5</v>
      </c>
      <c r="E11" s="337"/>
    </row>
    <row r="12" spans="1:25" ht="15.75" thickBot="1" x14ac:dyDescent="0.3">
      <c r="B12" s="16" t="s">
        <v>8</v>
      </c>
      <c r="C12" s="7" t="s">
        <v>123</v>
      </c>
      <c r="D12" s="327" t="s">
        <v>123</v>
      </c>
      <c r="E12" s="339"/>
    </row>
    <row r="13" spans="1:25" x14ac:dyDescent="0.25">
      <c r="B13" s="12" t="s">
        <v>4</v>
      </c>
      <c r="C13" s="22">
        <v>2.4</v>
      </c>
      <c r="D13" s="325">
        <v>2.5</v>
      </c>
      <c r="E13" s="337"/>
    </row>
    <row r="14" spans="1:25" x14ac:dyDescent="0.25">
      <c r="B14" s="8" t="s">
        <v>6</v>
      </c>
      <c r="C14" s="7">
        <v>218</v>
      </c>
      <c r="D14" s="347">
        <v>203</v>
      </c>
      <c r="E14" s="353"/>
    </row>
    <row r="15" spans="1:25" s="2" customFormat="1" x14ac:dyDescent="0.25">
      <c r="A15" s="157"/>
      <c r="B15" s="69" t="s">
        <v>21</v>
      </c>
      <c r="C15" s="62" t="s">
        <v>141</v>
      </c>
      <c r="D15" s="374" t="s">
        <v>240</v>
      </c>
      <c r="E15" s="375"/>
      <c r="G15"/>
      <c r="H15"/>
      <c r="I15" s="78"/>
    </row>
    <row r="16" spans="1:25" ht="15.75" thickBot="1" x14ac:dyDescent="0.3">
      <c r="B16" s="16" t="s">
        <v>5</v>
      </c>
      <c r="C16" s="195">
        <v>33</v>
      </c>
      <c r="D16" s="376">
        <v>31</v>
      </c>
      <c r="E16" s="377"/>
      <c r="G16" s="102"/>
      <c r="H16" s="102"/>
    </row>
    <row r="17" spans="1:5" x14ac:dyDescent="0.25">
      <c r="B17" s="12" t="s">
        <v>4</v>
      </c>
      <c r="C17" s="11">
        <v>2.4</v>
      </c>
      <c r="D17" s="325">
        <v>2.5</v>
      </c>
      <c r="E17" s="337"/>
    </row>
    <row r="18" spans="1:5" s="2" customFormat="1" x14ac:dyDescent="0.25">
      <c r="A18" s="157"/>
      <c r="B18" s="76" t="s">
        <v>3</v>
      </c>
      <c r="C18" s="57">
        <v>16</v>
      </c>
      <c r="D18" s="378">
        <v>16</v>
      </c>
      <c r="E18" s="379"/>
    </row>
    <row r="19" spans="1:5" x14ac:dyDescent="0.25">
      <c r="B19" s="6" t="s">
        <v>2</v>
      </c>
      <c r="C19" s="180" t="s">
        <v>22</v>
      </c>
      <c r="D19" s="351" t="s">
        <v>284</v>
      </c>
      <c r="E19" s="353"/>
    </row>
    <row r="20" spans="1:5" s="2" customFormat="1" ht="15.75" thickBot="1" x14ac:dyDescent="0.3">
      <c r="A20" s="157"/>
      <c r="B20" s="3" t="s">
        <v>1</v>
      </c>
      <c r="C20" s="182" t="s">
        <v>22</v>
      </c>
      <c r="D20" s="354" t="s">
        <v>22</v>
      </c>
      <c r="E20" s="357"/>
    </row>
    <row r="21" spans="1:5" x14ac:dyDescent="0.25">
      <c r="B21" s="158" t="s">
        <v>119</v>
      </c>
      <c r="C21" s="159"/>
      <c r="D21" s="159"/>
      <c r="E21" s="160"/>
    </row>
    <row r="22" spans="1:5" x14ac:dyDescent="0.25">
      <c r="B22" s="161" t="s">
        <v>167</v>
      </c>
      <c r="C22" s="162" t="s">
        <v>151</v>
      </c>
      <c r="D22" s="162"/>
      <c r="E22" s="163"/>
    </row>
    <row r="23" spans="1:5" x14ac:dyDescent="0.25">
      <c r="B23" s="161" t="s">
        <v>168</v>
      </c>
      <c r="C23" s="299" t="s">
        <v>151</v>
      </c>
      <c r="D23" s="162"/>
      <c r="E23" s="163"/>
    </row>
    <row r="24" spans="1:5" x14ac:dyDescent="0.25">
      <c r="B24" s="161" t="s">
        <v>169</v>
      </c>
      <c r="C24" s="162" t="s">
        <v>285</v>
      </c>
      <c r="D24" s="162"/>
      <c r="E24" s="163"/>
    </row>
    <row r="25" spans="1:5" x14ac:dyDescent="0.25">
      <c r="B25" s="161"/>
      <c r="C25" s="162" t="s">
        <v>286</v>
      </c>
      <c r="D25" s="162"/>
      <c r="E25" s="163"/>
    </row>
    <row r="26" spans="1:5" x14ac:dyDescent="0.25">
      <c r="B26" s="164" t="s">
        <v>170</v>
      </c>
      <c r="C26" s="162" t="s">
        <v>287</v>
      </c>
      <c r="D26" s="162"/>
      <c r="E26" s="163"/>
    </row>
    <row r="27" spans="1:5" ht="15.75" thickBot="1" x14ac:dyDescent="0.3">
      <c r="B27" s="165" t="s">
        <v>171</v>
      </c>
      <c r="C27" s="166"/>
      <c r="D27" s="166"/>
      <c r="E27" s="167"/>
    </row>
    <row r="30" spans="1:5" ht="15.75" thickBot="1" x14ac:dyDescent="0.3"/>
    <row r="31" spans="1:5" x14ac:dyDescent="0.25">
      <c r="B31" s="168" t="s">
        <v>120</v>
      </c>
      <c r="C31" s="169"/>
      <c r="D31" s="169"/>
      <c r="E31" s="170"/>
    </row>
    <row r="32" spans="1:5" x14ac:dyDescent="0.25">
      <c r="B32" s="171"/>
      <c r="C32" s="172"/>
      <c r="D32" s="172"/>
      <c r="E32" s="173"/>
    </row>
    <row r="33" spans="2:5" x14ac:dyDescent="0.25">
      <c r="B33" s="171"/>
      <c r="C33" s="172"/>
      <c r="D33" s="172"/>
      <c r="E33" s="173"/>
    </row>
    <row r="34" spans="2:5" ht="15.75" thickBot="1" x14ac:dyDescent="0.3">
      <c r="B34" s="174"/>
      <c r="C34" s="175"/>
      <c r="D34" s="175"/>
      <c r="E34" s="176"/>
    </row>
    <row r="35" spans="2:5" x14ac:dyDescent="0.25">
      <c r="B35" s="177" t="s">
        <v>121</v>
      </c>
      <c r="C35" s="178"/>
      <c r="D35" s="178"/>
      <c r="E35" s="179"/>
    </row>
    <row r="36" spans="2:5" x14ac:dyDescent="0.25">
      <c r="B36" s="171"/>
      <c r="C36" s="172"/>
      <c r="D36" s="172"/>
      <c r="E36" s="173"/>
    </row>
    <row r="37" spans="2:5" x14ac:dyDescent="0.25">
      <c r="B37" s="171"/>
      <c r="C37" s="172"/>
      <c r="D37" s="172"/>
      <c r="E37" s="173"/>
    </row>
    <row r="38" spans="2:5" ht="15.75" thickBot="1" x14ac:dyDescent="0.3">
      <c r="B38" s="174"/>
      <c r="C38" s="175"/>
      <c r="D38" s="175"/>
      <c r="E38" s="176"/>
    </row>
  </sheetData>
  <mergeCells count="14">
    <mergeCell ref="D19:E19"/>
    <mergeCell ref="D20:E20"/>
    <mergeCell ref="B2:E2"/>
    <mergeCell ref="D6:E6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6"/>
    <col min="2" max="2" width="20.5703125" customWidth="1"/>
    <col min="3" max="4" width="17.7109375" customWidth="1"/>
    <col min="5" max="6" width="12.7109375" customWidth="1"/>
    <col min="7" max="7" width="14.28515625" customWidth="1"/>
    <col min="9" max="10" width="11.28515625" bestFit="1" customWidth="1"/>
    <col min="11" max="11" width="11" bestFit="1" customWidth="1"/>
    <col min="15" max="17" width="9.140625" customWidth="1"/>
  </cols>
  <sheetData>
    <row r="1" spans="1:11" ht="15.75" thickBot="1" x14ac:dyDescent="0.3"/>
    <row r="2" spans="1:11" ht="19.5" thickBot="1" x14ac:dyDescent="0.35">
      <c r="B2" s="329" t="s">
        <v>178</v>
      </c>
      <c r="C2" s="330"/>
      <c r="D2" s="330"/>
      <c r="E2" s="330"/>
      <c r="F2" s="330"/>
      <c r="G2" s="331"/>
      <c r="I2" s="1" t="s">
        <v>0</v>
      </c>
    </row>
    <row r="3" spans="1:11" ht="15.75" thickBot="1" x14ac:dyDescent="0.3"/>
    <row r="4" spans="1:11" x14ac:dyDescent="0.25">
      <c r="B4" s="25" t="s">
        <v>19</v>
      </c>
      <c r="C4" s="332">
        <v>1516</v>
      </c>
      <c r="D4" s="333"/>
      <c r="E4" s="364" t="s">
        <v>18</v>
      </c>
      <c r="F4" s="366"/>
      <c r="G4" s="192">
        <v>18.100000000000001</v>
      </c>
    </row>
    <row r="5" spans="1:11" ht="15.75" thickBot="1" x14ac:dyDescent="0.3">
      <c r="B5" s="24" t="s">
        <v>17</v>
      </c>
      <c r="C5" s="334" t="s">
        <v>116</v>
      </c>
      <c r="D5" s="335"/>
      <c r="E5" s="367" t="s">
        <v>16</v>
      </c>
      <c r="F5" s="369"/>
      <c r="G5" s="149">
        <v>18.2</v>
      </c>
    </row>
    <row r="6" spans="1:11" ht="15.75" thickBot="1" x14ac:dyDescent="0.3">
      <c r="B6" s="23" t="s">
        <v>15</v>
      </c>
      <c r="C6" s="340" t="s">
        <v>14</v>
      </c>
      <c r="D6" s="341"/>
      <c r="E6" s="322" t="s">
        <v>13</v>
      </c>
      <c r="F6" s="323"/>
      <c r="G6" s="324"/>
    </row>
    <row r="7" spans="1:11" x14ac:dyDescent="0.25">
      <c r="B7" s="12" t="s">
        <v>4</v>
      </c>
      <c r="C7" s="22">
        <v>16.5</v>
      </c>
      <c r="D7" s="21">
        <v>1.6</v>
      </c>
      <c r="E7" s="325">
        <v>13.6</v>
      </c>
      <c r="F7" s="346"/>
      <c r="G7" s="20">
        <v>4.5999999999999996</v>
      </c>
    </row>
    <row r="8" spans="1:11" ht="15" customHeight="1" thickBot="1" x14ac:dyDescent="0.3">
      <c r="B8" s="8" t="s">
        <v>12</v>
      </c>
      <c r="C8" s="7" t="s">
        <v>11</v>
      </c>
      <c r="D8" s="5" t="s">
        <v>10</v>
      </c>
      <c r="E8" s="327" t="s">
        <v>11</v>
      </c>
      <c r="F8" s="349"/>
      <c r="G8" s="4" t="s">
        <v>10</v>
      </c>
    </row>
    <row r="9" spans="1:11" x14ac:dyDescent="0.25">
      <c r="B9" s="12" t="s">
        <v>4</v>
      </c>
      <c r="C9" s="325">
        <v>18.100000000000001</v>
      </c>
      <c r="D9" s="326"/>
      <c r="E9" s="325">
        <v>18.2</v>
      </c>
      <c r="F9" s="336"/>
      <c r="G9" s="337"/>
    </row>
    <row r="10" spans="1:11" ht="15.75" thickBot="1" x14ac:dyDescent="0.3">
      <c r="B10" s="8" t="s">
        <v>9</v>
      </c>
      <c r="C10" s="327" t="s">
        <v>126</v>
      </c>
      <c r="D10" s="328"/>
      <c r="E10" s="327" t="s">
        <v>126</v>
      </c>
      <c r="F10" s="338"/>
      <c r="G10" s="339"/>
    </row>
    <row r="11" spans="1:11" x14ac:dyDescent="0.25">
      <c r="B11" s="12" t="s">
        <v>4</v>
      </c>
      <c r="C11" s="22">
        <v>1.6</v>
      </c>
      <c r="D11" s="21">
        <v>16.5</v>
      </c>
      <c r="E11" s="325">
        <v>9.8000000000000007</v>
      </c>
      <c r="F11" s="346"/>
      <c r="G11" s="20">
        <v>8.4</v>
      </c>
    </row>
    <row r="12" spans="1:11" ht="15.75" thickBot="1" x14ac:dyDescent="0.3">
      <c r="B12" s="16" t="s">
        <v>8</v>
      </c>
      <c r="C12" s="7" t="s">
        <v>123</v>
      </c>
      <c r="D12" s="5" t="s">
        <v>7</v>
      </c>
      <c r="E12" s="327" t="s">
        <v>123</v>
      </c>
      <c r="F12" s="349"/>
      <c r="G12" s="4" t="s">
        <v>7</v>
      </c>
    </row>
    <row r="13" spans="1:11" x14ac:dyDescent="0.25">
      <c r="B13" s="12" t="s">
        <v>4</v>
      </c>
      <c r="C13" s="22">
        <v>16.5</v>
      </c>
      <c r="D13" s="21">
        <v>1.6</v>
      </c>
      <c r="E13" s="22">
        <v>8.8000000000000007</v>
      </c>
      <c r="F13" s="21">
        <v>6.4</v>
      </c>
      <c r="G13" s="150">
        <v>1.9</v>
      </c>
    </row>
    <row r="14" spans="1:11" x14ac:dyDescent="0.25">
      <c r="B14" s="8" t="s">
        <v>6</v>
      </c>
      <c r="C14" s="7">
        <v>188</v>
      </c>
      <c r="D14" s="5">
        <v>218</v>
      </c>
      <c r="E14" s="7">
        <v>218</v>
      </c>
      <c r="F14" s="5">
        <v>188</v>
      </c>
      <c r="G14" s="4">
        <v>233</v>
      </c>
    </row>
    <row r="15" spans="1:11" s="2" customFormat="1" x14ac:dyDescent="0.25">
      <c r="A15" s="157"/>
      <c r="B15" s="69" t="s">
        <v>21</v>
      </c>
      <c r="C15" s="62" t="s">
        <v>152</v>
      </c>
      <c r="D15" s="59" t="s">
        <v>153</v>
      </c>
      <c r="E15" s="62" t="s">
        <v>152</v>
      </c>
      <c r="F15" s="64" t="s">
        <v>184</v>
      </c>
      <c r="G15" s="61" t="s">
        <v>184</v>
      </c>
      <c r="I15"/>
      <c r="J15"/>
      <c r="K15" s="78"/>
    </row>
    <row r="16" spans="1:11" ht="15.75" thickBot="1" x14ac:dyDescent="0.3">
      <c r="B16" s="16" t="s">
        <v>5</v>
      </c>
      <c r="C16" s="15">
        <v>21.7</v>
      </c>
      <c r="D16" s="14">
        <v>22.5</v>
      </c>
      <c r="E16" s="15">
        <v>34.9</v>
      </c>
      <c r="F16" s="14" t="s">
        <v>241</v>
      </c>
      <c r="G16" s="13">
        <v>16.399999999999999</v>
      </c>
      <c r="I16" s="102"/>
      <c r="J16" s="102"/>
    </row>
    <row r="17" spans="1:7" x14ac:dyDescent="0.25">
      <c r="B17" s="12" t="s">
        <v>4</v>
      </c>
      <c r="C17" s="11">
        <v>16</v>
      </c>
      <c r="D17" s="10">
        <v>1.6</v>
      </c>
      <c r="E17" s="11">
        <v>7.8</v>
      </c>
      <c r="F17" s="10">
        <v>3.3</v>
      </c>
      <c r="G17" s="9">
        <v>2.9</v>
      </c>
    </row>
    <row r="18" spans="1:7" s="2" customFormat="1" x14ac:dyDescent="0.25">
      <c r="A18" s="157"/>
      <c r="B18" s="76" t="s">
        <v>3</v>
      </c>
      <c r="C18" s="57">
        <v>13</v>
      </c>
      <c r="D18" s="64">
        <v>17</v>
      </c>
      <c r="E18" s="57">
        <v>21</v>
      </c>
      <c r="F18" s="59">
        <v>13</v>
      </c>
      <c r="G18" s="222" t="s">
        <v>242</v>
      </c>
    </row>
    <row r="19" spans="1:7" x14ac:dyDescent="0.25">
      <c r="B19" s="6" t="s">
        <v>2</v>
      </c>
      <c r="C19" s="347" t="s">
        <v>82</v>
      </c>
      <c r="D19" s="350"/>
      <c r="E19" s="351" t="s">
        <v>22</v>
      </c>
      <c r="F19" s="352"/>
      <c r="G19" s="353"/>
    </row>
    <row r="20" spans="1:7" s="2" customFormat="1" ht="15.75" thickBot="1" x14ac:dyDescent="0.3">
      <c r="A20" s="157"/>
      <c r="B20" s="3" t="s">
        <v>1</v>
      </c>
      <c r="C20" s="354" t="s">
        <v>22</v>
      </c>
      <c r="D20" s="355"/>
      <c r="E20" s="354" t="s">
        <v>22</v>
      </c>
      <c r="F20" s="356"/>
      <c r="G20" s="357"/>
    </row>
    <row r="21" spans="1:7" x14ac:dyDescent="0.25">
      <c r="B21" s="158" t="s">
        <v>119</v>
      </c>
      <c r="C21" s="159"/>
      <c r="D21" s="159"/>
      <c r="E21" s="159"/>
      <c r="F21" s="159"/>
      <c r="G21" s="160"/>
    </row>
    <row r="22" spans="1:7" x14ac:dyDescent="0.25">
      <c r="B22" s="161" t="s">
        <v>167</v>
      </c>
      <c r="C22" s="162" t="s">
        <v>154</v>
      </c>
      <c r="D22" s="162"/>
      <c r="E22" s="162"/>
      <c r="F22" s="162"/>
      <c r="G22" s="163"/>
    </row>
    <row r="23" spans="1:7" x14ac:dyDescent="0.25">
      <c r="B23" s="161" t="s">
        <v>168</v>
      </c>
      <c r="C23" s="162" t="s">
        <v>244</v>
      </c>
      <c r="D23" s="162"/>
      <c r="E23" s="162"/>
      <c r="F23" s="162"/>
      <c r="G23" s="163"/>
    </row>
    <row r="24" spans="1:7" x14ac:dyDescent="0.25">
      <c r="B24" s="161" t="s">
        <v>169</v>
      </c>
      <c r="C24" s="162" t="s">
        <v>245</v>
      </c>
      <c r="D24" s="162"/>
      <c r="E24" s="162"/>
      <c r="F24" s="162"/>
      <c r="G24" s="163"/>
    </row>
    <row r="25" spans="1:7" x14ac:dyDescent="0.25">
      <c r="B25" s="161"/>
      <c r="D25" s="162"/>
      <c r="E25" s="162"/>
      <c r="F25" s="162"/>
      <c r="G25" s="163"/>
    </row>
    <row r="26" spans="1:7" x14ac:dyDescent="0.25">
      <c r="B26" s="164" t="s">
        <v>170</v>
      </c>
      <c r="C26" s="162" t="s">
        <v>243</v>
      </c>
      <c r="D26" s="162"/>
      <c r="E26" s="162"/>
      <c r="F26" s="162"/>
      <c r="G26" s="163"/>
    </row>
    <row r="27" spans="1:7" ht="15.75" thickBot="1" x14ac:dyDescent="0.3">
      <c r="B27" s="165" t="s">
        <v>171</v>
      </c>
      <c r="C27" s="166"/>
      <c r="D27" s="166"/>
      <c r="E27" s="166"/>
      <c r="F27" s="166"/>
      <c r="G27" s="167"/>
    </row>
    <row r="28" spans="1:7" x14ac:dyDescent="0.25">
      <c r="B28" t="s">
        <v>128</v>
      </c>
    </row>
    <row r="30" spans="1:7" ht="15.75" thickBot="1" x14ac:dyDescent="0.3"/>
    <row r="31" spans="1:7" x14ac:dyDescent="0.25">
      <c r="B31" s="168" t="s">
        <v>120</v>
      </c>
      <c r="C31" s="169"/>
      <c r="D31" s="169"/>
      <c r="E31" s="169"/>
      <c r="F31" s="169"/>
      <c r="G31" s="170"/>
    </row>
    <row r="32" spans="1:7" x14ac:dyDescent="0.25">
      <c r="B32" s="171"/>
      <c r="C32" s="172"/>
      <c r="D32" s="172"/>
      <c r="E32" s="172"/>
      <c r="F32" s="172"/>
      <c r="G32" s="173"/>
    </row>
    <row r="33" spans="2:7" x14ac:dyDescent="0.25">
      <c r="B33" s="171"/>
      <c r="C33" s="172"/>
      <c r="D33" s="172"/>
      <c r="E33" s="172"/>
      <c r="F33" s="172"/>
      <c r="G33" s="173"/>
    </row>
    <row r="34" spans="2:7" ht="15.75" thickBot="1" x14ac:dyDescent="0.3">
      <c r="B34" s="174"/>
      <c r="C34" s="175"/>
      <c r="D34" s="175"/>
      <c r="E34" s="175"/>
      <c r="F34" s="175"/>
      <c r="G34" s="176"/>
    </row>
    <row r="35" spans="2:7" x14ac:dyDescent="0.25">
      <c r="B35" s="177" t="s">
        <v>121</v>
      </c>
      <c r="C35" s="178"/>
      <c r="D35" s="178"/>
      <c r="E35" s="178"/>
      <c r="F35" s="178"/>
      <c r="G35" s="179"/>
    </row>
    <row r="36" spans="2:7" x14ac:dyDescent="0.25">
      <c r="B36" s="171"/>
      <c r="C36" s="172"/>
      <c r="D36" s="172"/>
      <c r="E36" s="172"/>
      <c r="F36" s="172"/>
      <c r="G36" s="173"/>
    </row>
    <row r="37" spans="2:7" x14ac:dyDescent="0.25">
      <c r="B37" s="171"/>
      <c r="C37" s="172"/>
      <c r="D37" s="172"/>
      <c r="E37" s="172"/>
      <c r="F37" s="172"/>
      <c r="G37" s="173"/>
    </row>
    <row r="38" spans="2:7" ht="15.75" thickBot="1" x14ac:dyDescent="0.3">
      <c r="B38" s="174"/>
      <c r="C38" s="175"/>
      <c r="D38" s="175"/>
      <c r="E38" s="175"/>
      <c r="F38" s="175"/>
      <c r="G38" s="176"/>
    </row>
  </sheetData>
  <mergeCells count="19">
    <mergeCell ref="E11:F11"/>
    <mergeCell ref="C6:D6"/>
    <mergeCell ref="E6:G6"/>
    <mergeCell ref="C9:D9"/>
    <mergeCell ref="C10:D10"/>
    <mergeCell ref="E7:F7"/>
    <mergeCell ref="E8:F8"/>
    <mergeCell ref="E9:G9"/>
    <mergeCell ref="E10:G10"/>
    <mergeCell ref="B2:G2"/>
    <mergeCell ref="C4:D4"/>
    <mergeCell ref="E4:F4"/>
    <mergeCell ref="C5:D5"/>
    <mergeCell ref="E5:F5"/>
    <mergeCell ref="E12:F12"/>
    <mergeCell ref="C19:D19"/>
    <mergeCell ref="E19:G19"/>
    <mergeCell ref="C20:D20"/>
    <mergeCell ref="E20:G20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6"/>
    <col min="2" max="2" width="20.5703125" customWidth="1"/>
    <col min="3" max="7" width="12.7109375" customWidth="1"/>
    <col min="8" max="8" width="12.7109375" style="287" customWidth="1"/>
    <col min="9" max="9" width="14.28515625" customWidth="1"/>
    <col min="11" max="12" width="11.28515625" bestFit="1" customWidth="1"/>
    <col min="13" max="13" width="11" bestFit="1" customWidth="1"/>
    <col min="17" max="19" width="9.140625" customWidth="1"/>
  </cols>
  <sheetData>
    <row r="1" spans="1:13" ht="15.75" thickBot="1" x14ac:dyDescent="0.3"/>
    <row r="2" spans="1:13" ht="19.5" thickBot="1" x14ac:dyDescent="0.35">
      <c r="B2" s="329" t="s">
        <v>178</v>
      </c>
      <c r="C2" s="330"/>
      <c r="D2" s="330"/>
      <c r="E2" s="330"/>
      <c r="F2" s="330"/>
      <c r="G2" s="330"/>
      <c r="H2" s="330"/>
      <c r="I2" s="331"/>
      <c r="K2" s="288" t="s">
        <v>0</v>
      </c>
    </row>
    <row r="3" spans="1:13" ht="15.75" thickBot="1" x14ac:dyDescent="0.3"/>
    <row r="4" spans="1:13" x14ac:dyDescent="0.25">
      <c r="B4" s="25" t="s">
        <v>19</v>
      </c>
      <c r="C4" s="332">
        <v>1533</v>
      </c>
      <c r="D4" s="333"/>
      <c r="E4" s="333"/>
      <c r="F4" s="364" t="s">
        <v>18</v>
      </c>
      <c r="G4" s="366"/>
      <c r="H4" s="370">
        <v>28.6</v>
      </c>
      <c r="I4" s="343"/>
    </row>
    <row r="5" spans="1:13" ht="15.75" thickBot="1" x14ac:dyDescent="0.3">
      <c r="B5" s="24" t="s">
        <v>17</v>
      </c>
      <c r="C5" s="334" t="s">
        <v>116</v>
      </c>
      <c r="D5" s="335"/>
      <c r="E5" s="335"/>
      <c r="F5" s="367" t="s">
        <v>16</v>
      </c>
      <c r="G5" s="369"/>
      <c r="H5" s="380">
        <v>29</v>
      </c>
      <c r="I5" s="381"/>
    </row>
    <row r="6" spans="1:13" ht="15.75" thickBot="1" x14ac:dyDescent="0.3">
      <c r="B6" s="23" t="s">
        <v>15</v>
      </c>
      <c r="C6" s="340" t="s">
        <v>14</v>
      </c>
      <c r="D6" s="359"/>
      <c r="E6" s="341"/>
      <c r="F6" s="322" t="s">
        <v>13</v>
      </c>
      <c r="G6" s="323"/>
      <c r="H6" s="323"/>
      <c r="I6" s="324"/>
    </row>
    <row r="7" spans="1:13" x14ac:dyDescent="0.25">
      <c r="B7" s="12" t="s">
        <v>4</v>
      </c>
      <c r="C7" s="325">
        <v>21.5</v>
      </c>
      <c r="D7" s="346"/>
      <c r="E7" s="21">
        <v>7.1</v>
      </c>
      <c r="F7" s="325">
        <v>19.5</v>
      </c>
      <c r="G7" s="346"/>
      <c r="H7" s="361">
        <v>9.5</v>
      </c>
      <c r="I7" s="337"/>
    </row>
    <row r="8" spans="1:13" ht="15" customHeight="1" thickBot="1" x14ac:dyDescent="0.3">
      <c r="B8" s="8" t="s">
        <v>12</v>
      </c>
      <c r="C8" s="327" t="s">
        <v>11</v>
      </c>
      <c r="D8" s="349"/>
      <c r="E8" s="5" t="s">
        <v>10</v>
      </c>
      <c r="F8" s="327" t="s">
        <v>11</v>
      </c>
      <c r="G8" s="349"/>
      <c r="H8" s="358" t="s">
        <v>10</v>
      </c>
      <c r="I8" s="339"/>
    </row>
    <row r="9" spans="1:13" x14ac:dyDescent="0.25">
      <c r="B9" s="12" t="s">
        <v>4</v>
      </c>
      <c r="C9" s="325">
        <v>28.6</v>
      </c>
      <c r="D9" s="336"/>
      <c r="E9" s="326"/>
      <c r="F9" s="325">
        <v>28.9</v>
      </c>
      <c r="G9" s="346"/>
      <c r="H9" s="361">
        <v>0.1</v>
      </c>
      <c r="I9" s="337">
        <v>0.1</v>
      </c>
    </row>
    <row r="10" spans="1:13" ht="15.75" thickBot="1" x14ac:dyDescent="0.3">
      <c r="B10" s="8" t="s">
        <v>9</v>
      </c>
      <c r="C10" s="327" t="s">
        <v>122</v>
      </c>
      <c r="D10" s="338"/>
      <c r="E10" s="328"/>
      <c r="F10" s="327" t="s">
        <v>122</v>
      </c>
      <c r="G10" s="349"/>
      <c r="H10" s="358" t="s">
        <v>150</v>
      </c>
      <c r="I10" s="339" t="s">
        <v>150</v>
      </c>
    </row>
    <row r="11" spans="1:13" x14ac:dyDescent="0.25">
      <c r="B11" s="12" t="s">
        <v>4</v>
      </c>
      <c r="C11" s="325">
        <v>28.6</v>
      </c>
      <c r="D11" s="336"/>
      <c r="E11" s="326"/>
      <c r="F11" s="325">
        <v>8.8000000000000007</v>
      </c>
      <c r="G11" s="346"/>
      <c r="H11" s="361" t="s">
        <v>289</v>
      </c>
      <c r="I11" s="337">
        <v>20.2</v>
      </c>
    </row>
    <row r="12" spans="1:13" ht="15.75" thickBot="1" x14ac:dyDescent="0.3">
      <c r="B12" s="16" t="s">
        <v>8</v>
      </c>
      <c r="C12" s="327" t="s">
        <v>7</v>
      </c>
      <c r="D12" s="338"/>
      <c r="E12" s="328"/>
      <c r="F12" s="327" t="s">
        <v>123</v>
      </c>
      <c r="G12" s="349"/>
      <c r="H12" s="358" t="s">
        <v>7</v>
      </c>
      <c r="I12" s="339" t="s">
        <v>7</v>
      </c>
    </row>
    <row r="13" spans="1:13" x14ac:dyDescent="0.25">
      <c r="B13" s="12" t="s">
        <v>4</v>
      </c>
      <c r="C13" s="22">
        <v>11.9</v>
      </c>
      <c r="D13" s="151">
        <v>9.9</v>
      </c>
      <c r="E13" s="21">
        <v>6.8</v>
      </c>
      <c r="F13" s="22">
        <v>11.4</v>
      </c>
      <c r="G13" s="21">
        <v>5.7</v>
      </c>
      <c r="H13" s="308">
        <v>5.3</v>
      </c>
      <c r="I13" s="150">
        <v>5</v>
      </c>
    </row>
    <row r="14" spans="1:13" x14ac:dyDescent="0.25">
      <c r="B14" s="8" t="s">
        <v>6</v>
      </c>
      <c r="C14" s="7">
        <v>238</v>
      </c>
      <c r="D14" s="147">
        <v>286</v>
      </c>
      <c r="E14" s="5">
        <v>218</v>
      </c>
      <c r="F14" s="7">
        <v>238</v>
      </c>
      <c r="G14" s="5">
        <v>215</v>
      </c>
      <c r="H14" s="311">
        <v>218</v>
      </c>
      <c r="I14" s="4">
        <v>198</v>
      </c>
    </row>
    <row r="15" spans="1:13" s="2" customFormat="1" x14ac:dyDescent="0.25">
      <c r="A15" s="157"/>
      <c r="B15" s="69" t="s">
        <v>21</v>
      </c>
      <c r="C15" s="62" t="s">
        <v>141</v>
      </c>
      <c r="D15" s="153" t="s">
        <v>141</v>
      </c>
      <c r="E15" s="59" t="s">
        <v>144</v>
      </c>
      <c r="F15" s="62" t="s">
        <v>141</v>
      </c>
      <c r="G15" s="64" t="s">
        <v>290</v>
      </c>
      <c r="H15" s="274" t="s">
        <v>291</v>
      </c>
      <c r="I15" s="61" t="s">
        <v>292</v>
      </c>
      <c r="K15"/>
      <c r="L15"/>
      <c r="M15" s="78"/>
    </row>
    <row r="16" spans="1:13" ht="15.75" thickBot="1" x14ac:dyDescent="0.3">
      <c r="B16" s="16" t="s">
        <v>5</v>
      </c>
      <c r="C16" s="195">
        <v>31</v>
      </c>
      <c r="D16" s="196">
        <v>36.5</v>
      </c>
      <c r="E16" s="197">
        <v>26</v>
      </c>
      <c r="F16" s="307">
        <v>31</v>
      </c>
      <c r="G16" s="14">
        <v>40.700000000000003</v>
      </c>
      <c r="H16" s="310">
        <v>30.2</v>
      </c>
      <c r="I16" s="13">
        <v>21.5</v>
      </c>
      <c r="K16" s="102"/>
      <c r="L16" s="102"/>
    </row>
    <row r="17" spans="1:9" x14ac:dyDescent="0.25">
      <c r="B17" s="12" t="s">
        <v>4</v>
      </c>
      <c r="C17" s="11">
        <v>21.9</v>
      </c>
      <c r="D17" s="10">
        <v>5.2</v>
      </c>
      <c r="E17" s="10">
        <v>1.5</v>
      </c>
      <c r="F17" s="11">
        <v>14.3</v>
      </c>
      <c r="G17" s="10">
        <v>6.7</v>
      </c>
      <c r="H17" s="275">
        <v>5</v>
      </c>
      <c r="I17" s="9">
        <v>2</v>
      </c>
    </row>
    <row r="18" spans="1:9" s="2" customFormat="1" x14ac:dyDescent="0.25">
      <c r="A18" s="157"/>
      <c r="B18" s="76" t="s">
        <v>3</v>
      </c>
      <c r="C18" s="57">
        <v>19</v>
      </c>
      <c r="D18" s="59">
        <v>18</v>
      </c>
      <c r="E18" s="64">
        <v>14</v>
      </c>
      <c r="F18" s="57">
        <v>16</v>
      </c>
      <c r="G18" s="59">
        <v>19</v>
      </c>
      <c r="H18" s="276">
        <v>15</v>
      </c>
      <c r="I18" s="103">
        <v>21</v>
      </c>
    </row>
    <row r="19" spans="1:9" x14ac:dyDescent="0.25">
      <c r="B19" s="6" t="s">
        <v>2</v>
      </c>
      <c r="C19" s="347" t="s">
        <v>82</v>
      </c>
      <c r="D19" s="362"/>
      <c r="E19" s="350"/>
      <c r="F19" s="351" t="s">
        <v>149</v>
      </c>
      <c r="G19" s="352"/>
      <c r="H19" s="352"/>
      <c r="I19" s="353"/>
    </row>
    <row r="20" spans="1:9" s="2" customFormat="1" ht="15.75" thickBot="1" x14ac:dyDescent="0.3">
      <c r="A20" s="157"/>
      <c r="B20" s="3" t="s">
        <v>1</v>
      </c>
      <c r="C20" s="354" t="s">
        <v>22</v>
      </c>
      <c r="D20" s="356"/>
      <c r="E20" s="355"/>
      <c r="F20" s="354" t="s">
        <v>22</v>
      </c>
      <c r="G20" s="356"/>
      <c r="H20" s="356"/>
      <c r="I20" s="357"/>
    </row>
    <row r="21" spans="1:9" x14ac:dyDescent="0.25">
      <c r="B21" s="158" t="s">
        <v>119</v>
      </c>
      <c r="C21" s="159"/>
      <c r="D21" s="159"/>
      <c r="E21" s="159"/>
      <c r="F21" s="159"/>
      <c r="G21" s="159"/>
      <c r="H21" s="297"/>
      <c r="I21" s="160"/>
    </row>
    <row r="22" spans="1:9" x14ac:dyDescent="0.25">
      <c r="B22" s="161" t="s">
        <v>167</v>
      </c>
      <c r="C22" s="162" t="s">
        <v>156</v>
      </c>
      <c r="D22" s="162"/>
      <c r="E22" s="162"/>
      <c r="F22" s="162"/>
      <c r="G22" s="162"/>
      <c r="H22" s="299"/>
      <c r="I22" s="163"/>
    </row>
    <row r="23" spans="1:9" x14ac:dyDescent="0.25">
      <c r="B23" s="161" t="s">
        <v>168</v>
      </c>
      <c r="C23" s="162" t="s">
        <v>293</v>
      </c>
      <c r="D23" s="162"/>
      <c r="E23" s="162"/>
      <c r="F23" s="162"/>
      <c r="G23" s="162"/>
      <c r="H23" s="299"/>
      <c r="I23" s="163"/>
    </row>
    <row r="24" spans="1:9" x14ac:dyDescent="0.25">
      <c r="B24" s="161" t="s">
        <v>169</v>
      </c>
      <c r="C24" s="162" t="s">
        <v>276</v>
      </c>
      <c r="D24" s="162"/>
      <c r="E24" s="162"/>
      <c r="F24" s="162"/>
      <c r="G24" s="162"/>
      <c r="H24" s="299"/>
      <c r="I24" s="163"/>
    </row>
    <row r="25" spans="1:9" s="287" customFormat="1" x14ac:dyDescent="0.25">
      <c r="A25" s="296"/>
      <c r="B25" s="298"/>
      <c r="C25" s="299" t="s">
        <v>295</v>
      </c>
      <c r="D25" s="299"/>
      <c r="E25" s="299"/>
      <c r="F25" s="299"/>
      <c r="G25" s="299"/>
      <c r="H25" s="299"/>
      <c r="I25" s="300"/>
    </row>
    <row r="26" spans="1:9" x14ac:dyDescent="0.25">
      <c r="B26" s="161"/>
      <c r="C26" s="162" t="s">
        <v>288</v>
      </c>
      <c r="D26" s="162"/>
      <c r="E26" s="162"/>
      <c r="F26" s="162"/>
      <c r="G26" s="162"/>
      <c r="H26" s="299"/>
      <c r="I26" s="163"/>
    </row>
    <row r="27" spans="1:9" x14ac:dyDescent="0.25">
      <c r="B27" s="164" t="s">
        <v>170</v>
      </c>
      <c r="C27" s="162" t="s">
        <v>294</v>
      </c>
      <c r="D27" s="162"/>
      <c r="E27" s="162"/>
      <c r="F27" s="162"/>
      <c r="G27" s="162"/>
      <c r="H27" s="299"/>
      <c r="I27" s="163"/>
    </row>
    <row r="28" spans="1:9" ht="15.75" thickBot="1" x14ac:dyDescent="0.3">
      <c r="B28" s="165" t="s">
        <v>171</v>
      </c>
      <c r="C28" s="166"/>
      <c r="D28" s="166"/>
      <c r="E28" s="166"/>
      <c r="F28" s="166"/>
      <c r="G28" s="166"/>
      <c r="H28" s="301"/>
      <c r="I28" s="167"/>
    </row>
    <row r="31" spans="1:9" ht="15.75" thickBot="1" x14ac:dyDescent="0.3"/>
    <row r="32" spans="1:9" x14ac:dyDescent="0.25">
      <c r="B32" s="168" t="s">
        <v>120</v>
      </c>
      <c r="C32" s="169"/>
      <c r="D32" s="169"/>
      <c r="E32" s="169"/>
      <c r="F32" s="169"/>
      <c r="G32" s="169"/>
      <c r="H32" s="302"/>
      <c r="I32" s="170"/>
    </row>
    <row r="33" spans="2:9" x14ac:dyDescent="0.25">
      <c r="B33" s="171"/>
      <c r="C33" s="172"/>
      <c r="D33" s="172"/>
      <c r="E33" s="172"/>
      <c r="F33" s="172"/>
      <c r="G33" s="172"/>
      <c r="H33" s="303"/>
      <c r="I33" s="173"/>
    </row>
    <row r="34" spans="2:9" x14ac:dyDescent="0.25">
      <c r="B34" s="171"/>
      <c r="C34" s="172"/>
      <c r="D34" s="172"/>
      <c r="E34" s="172"/>
      <c r="F34" s="172"/>
      <c r="G34" s="172"/>
      <c r="H34" s="303"/>
      <c r="I34" s="173"/>
    </row>
    <row r="35" spans="2:9" ht="15.75" thickBot="1" x14ac:dyDescent="0.3">
      <c r="B35" s="304"/>
      <c r="C35" s="175"/>
      <c r="D35" s="175"/>
      <c r="E35" s="175"/>
      <c r="F35" s="175"/>
      <c r="G35" s="175"/>
      <c r="H35" s="305"/>
      <c r="I35" s="176"/>
    </row>
    <row r="36" spans="2:9" x14ac:dyDescent="0.25">
      <c r="B36" s="177" t="s">
        <v>121</v>
      </c>
      <c r="C36" s="178"/>
      <c r="D36" s="178"/>
      <c r="E36" s="178"/>
      <c r="F36" s="178"/>
      <c r="G36" s="178"/>
      <c r="H36" s="306"/>
      <c r="I36" s="179"/>
    </row>
    <row r="37" spans="2:9" x14ac:dyDescent="0.25">
      <c r="B37" s="171"/>
      <c r="C37" s="172"/>
      <c r="D37" s="172"/>
      <c r="E37" s="172"/>
      <c r="F37" s="172"/>
      <c r="G37" s="172"/>
      <c r="H37" s="303"/>
      <c r="I37" s="173"/>
    </row>
    <row r="38" spans="2:9" x14ac:dyDescent="0.25">
      <c r="B38" s="171"/>
      <c r="C38" s="172"/>
      <c r="D38" s="172"/>
      <c r="E38" s="172"/>
      <c r="F38" s="172"/>
      <c r="G38" s="172"/>
      <c r="H38" s="303"/>
      <c r="I38" s="173"/>
    </row>
    <row r="39" spans="2:9" ht="15.75" thickBot="1" x14ac:dyDescent="0.3">
      <c r="B39" s="174"/>
      <c r="C39" s="175"/>
      <c r="D39" s="175"/>
      <c r="E39" s="175"/>
      <c r="F39" s="175"/>
      <c r="G39" s="175"/>
      <c r="H39" s="305"/>
      <c r="I39" s="176"/>
    </row>
  </sheetData>
  <mergeCells count="31">
    <mergeCell ref="F12:G12"/>
    <mergeCell ref="H12:I12"/>
    <mergeCell ref="C12:E12"/>
    <mergeCell ref="C19:E19"/>
    <mergeCell ref="F19:I19"/>
    <mergeCell ref="C20:E20"/>
    <mergeCell ref="F20:I20"/>
    <mergeCell ref="B2:I2"/>
    <mergeCell ref="C4:E4"/>
    <mergeCell ref="F4:G4"/>
    <mergeCell ref="C5:E5"/>
    <mergeCell ref="F5:G5"/>
    <mergeCell ref="H4:I4"/>
    <mergeCell ref="H5:I5"/>
    <mergeCell ref="C10:E10"/>
    <mergeCell ref="C11:E11"/>
    <mergeCell ref="C6:E6"/>
    <mergeCell ref="F6:I6"/>
    <mergeCell ref="C7:D7"/>
    <mergeCell ref="C8:D8"/>
    <mergeCell ref="C9:E9"/>
    <mergeCell ref="F10:G10"/>
    <mergeCell ref="H10:I10"/>
    <mergeCell ref="F11:G11"/>
    <mergeCell ref="F7:G7"/>
    <mergeCell ref="F8:G8"/>
    <mergeCell ref="H7:I7"/>
    <mergeCell ref="H8:I8"/>
    <mergeCell ref="F9:G9"/>
    <mergeCell ref="H9:I9"/>
    <mergeCell ref="H11:I11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6"/>
    <col min="2" max="2" width="20.5703125" customWidth="1"/>
    <col min="3" max="5" width="15.7109375" customWidth="1"/>
    <col min="6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8" ht="15.75" thickBot="1" x14ac:dyDescent="0.3"/>
    <row r="2" spans="1:18" ht="19.5" thickBot="1" x14ac:dyDescent="0.35">
      <c r="B2" s="329" t="s">
        <v>178</v>
      </c>
      <c r="C2" s="330"/>
      <c r="D2" s="330"/>
      <c r="E2" s="330"/>
      <c r="F2" s="330"/>
      <c r="G2" s="331"/>
      <c r="I2" s="1" t="s">
        <v>0</v>
      </c>
      <c r="R2" s="1" t="s">
        <v>179</v>
      </c>
    </row>
    <row r="3" spans="1:18" ht="15.75" thickBot="1" x14ac:dyDescent="0.3"/>
    <row r="4" spans="1:18" x14ac:dyDescent="0.25">
      <c r="B4" s="25" t="s">
        <v>19</v>
      </c>
      <c r="C4" s="332">
        <v>1565</v>
      </c>
      <c r="D4" s="333"/>
      <c r="E4" s="333"/>
      <c r="F4" s="214" t="s">
        <v>18</v>
      </c>
      <c r="G4" s="228">
        <v>11.8</v>
      </c>
    </row>
    <row r="5" spans="1:18" ht="15.75" thickBot="1" x14ac:dyDescent="0.3">
      <c r="B5" s="24" t="s">
        <v>17</v>
      </c>
      <c r="C5" s="334" t="s">
        <v>116</v>
      </c>
      <c r="D5" s="335"/>
      <c r="E5" s="335"/>
      <c r="F5" s="215" t="s">
        <v>16</v>
      </c>
      <c r="G5" s="229">
        <v>11.5</v>
      </c>
    </row>
    <row r="6" spans="1:18" ht="15.75" thickBot="1" x14ac:dyDescent="0.3">
      <c r="B6" s="23" t="s">
        <v>15</v>
      </c>
      <c r="C6" s="340" t="s">
        <v>14</v>
      </c>
      <c r="D6" s="359"/>
      <c r="E6" s="341"/>
      <c r="F6" s="322" t="s">
        <v>13</v>
      </c>
      <c r="G6" s="324"/>
    </row>
    <row r="7" spans="1:18" x14ac:dyDescent="0.25">
      <c r="B7" s="12" t="s">
        <v>4</v>
      </c>
      <c r="C7" s="325">
        <v>10.1</v>
      </c>
      <c r="D7" s="346"/>
      <c r="E7" s="21">
        <v>1.7</v>
      </c>
      <c r="F7" s="325">
        <v>11.5</v>
      </c>
      <c r="G7" s="337"/>
    </row>
    <row r="8" spans="1:18" ht="15" customHeight="1" thickBot="1" x14ac:dyDescent="0.3">
      <c r="B8" s="8" t="s">
        <v>12</v>
      </c>
      <c r="C8" s="327" t="s">
        <v>11</v>
      </c>
      <c r="D8" s="349"/>
      <c r="E8" s="5" t="s">
        <v>10</v>
      </c>
      <c r="F8" s="327" t="s">
        <v>11</v>
      </c>
      <c r="G8" s="339"/>
    </row>
    <row r="9" spans="1:18" x14ac:dyDescent="0.25">
      <c r="B9" s="12" t="s">
        <v>4</v>
      </c>
      <c r="C9" s="325">
        <v>11.8</v>
      </c>
      <c r="D9" s="336"/>
      <c r="E9" s="326"/>
      <c r="F9" s="325">
        <v>11.5</v>
      </c>
      <c r="G9" s="337"/>
    </row>
    <row r="10" spans="1:18" ht="15.75" thickBot="1" x14ac:dyDescent="0.3">
      <c r="B10" s="8" t="s">
        <v>9</v>
      </c>
      <c r="C10" s="327" t="s">
        <v>122</v>
      </c>
      <c r="D10" s="338"/>
      <c r="E10" s="328"/>
      <c r="F10" s="327" t="s">
        <v>122</v>
      </c>
      <c r="G10" s="339"/>
    </row>
    <row r="11" spans="1:18" x14ac:dyDescent="0.25">
      <c r="B11" s="12" t="s">
        <v>4</v>
      </c>
      <c r="C11" s="325">
        <v>4.9000000000000004</v>
      </c>
      <c r="D11" s="346"/>
      <c r="E11" s="21">
        <v>6.9</v>
      </c>
      <c r="F11" s="325">
        <v>11.5</v>
      </c>
      <c r="G11" s="337"/>
    </row>
    <row r="12" spans="1:18" ht="15.75" thickBot="1" x14ac:dyDescent="0.3">
      <c r="B12" s="16" t="s">
        <v>8</v>
      </c>
      <c r="C12" s="327" t="s">
        <v>123</v>
      </c>
      <c r="D12" s="349"/>
      <c r="E12" s="5" t="s">
        <v>7</v>
      </c>
      <c r="F12" s="327" t="s">
        <v>7</v>
      </c>
      <c r="G12" s="339"/>
    </row>
    <row r="13" spans="1:18" x14ac:dyDescent="0.25">
      <c r="B13" s="12" t="s">
        <v>4</v>
      </c>
      <c r="C13" s="22">
        <v>6.6</v>
      </c>
      <c r="D13" s="151">
        <v>3.6</v>
      </c>
      <c r="E13" s="21">
        <v>1.4</v>
      </c>
      <c r="F13" s="52">
        <v>9.1</v>
      </c>
      <c r="G13" s="146">
        <v>2.5</v>
      </c>
    </row>
    <row r="14" spans="1:18" x14ac:dyDescent="0.25">
      <c r="B14" s="8" t="s">
        <v>6</v>
      </c>
      <c r="C14" s="7">
        <v>198</v>
      </c>
      <c r="D14" s="147">
        <v>218</v>
      </c>
      <c r="E14" s="5">
        <v>168</v>
      </c>
      <c r="F14" s="57">
        <v>277</v>
      </c>
      <c r="G14" s="61">
        <v>277</v>
      </c>
    </row>
    <row r="15" spans="1:18" s="2" customFormat="1" x14ac:dyDescent="0.25">
      <c r="A15" s="157"/>
      <c r="B15" s="69" t="s">
        <v>21</v>
      </c>
      <c r="C15" s="62" t="s">
        <v>147</v>
      </c>
      <c r="D15" s="153" t="s">
        <v>157</v>
      </c>
      <c r="E15" s="59" t="s">
        <v>153</v>
      </c>
      <c r="F15" s="62" t="s">
        <v>247</v>
      </c>
      <c r="G15" s="111" t="s">
        <v>248</v>
      </c>
      <c r="I15"/>
      <c r="J15"/>
      <c r="K15" s="78"/>
    </row>
    <row r="16" spans="1:18" ht="15.75" thickBot="1" x14ac:dyDescent="0.3">
      <c r="B16" s="16" t="s">
        <v>5</v>
      </c>
      <c r="C16" s="15">
        <v>28.5</v>
      </c>
      <c r="D16" s="152">
        <v>34.9</v>
      </c>
      <c r="E16" s="14">
        <v>11.6</v>
      </c>
      <c r="F16" s="231">
        <v>31.2</v>
      </c>
      <c r="G16" s="230">
        <v>31.2</v>
      </c>
      <c r="I16" s="102"/>
      <c r="J16" s="102"/>
    </row>
    <row r="17" spans="1:7" x14ac:dyDescent="0.25">
      <c r="B17" s="12" t="s">
        <v>4</v>
      </c>
      <c r="C17" s="11">
        <v>6.6</v>
      </c>
      <c r="D17" s="10">
        <v>3.6</v>
      </c>
      <c r="E17" s="10">
        <v>1.4</v>
      </c>
      <c r="F17" s="325">
        <v>11.5</v>
      </c>
      <c r="G17" s="337"/>
    </row>
    <row r="18" spans="1:7" s="2" customFormat="1" x14ac:dyDescent="0.25">
      <c r="A18" s="157"/>
      <c r="B18" s="76" t="s">
        <v>3</v>
      </c>
      <c r="C18" s="57">
        <v>14</v>
      </c>
      <c r="D18" s="59">
        <v>21</v>
      </c>
      <c r="E18" s="64">
        <v>5</v>
      </c>
      <c r="F18" s="378">
        <v>14</v>
      </c>
      <c r="G18" s="379"/>
    </row>
    <row r="19" spans="1:7" x14ac:dyDescent="0.25">
      <c r="B19" s="6" t="s">
        <v>2</v>
      </c>
      <c r="C19" s="347" t="s">
        <v>159</v>
      </c>
      <c r="D19" s="362"/>
      <c r="E19" s="350"/>
      <c r="F19" s="351" t="s">
        <v>249</v>
      </c>
      <c r="G19" s="353"/>
    </row>
    <row r="20" spans="1:7" s="2" customFormat="1" ht="15.75" thickBot="1" x14ac:dyDescent="0.3">
      <c r="A20" s="157"/>
      <c r="B20" s="3" t="s">
        <v>1</v>
      </c>
      <c r="C20" s="354" t="s">
        <v>22</v>
      </c>
      <c r="D20" s="356"/>
      <c r="E20" s="355"/>
      <c r="F20" s="354" t="s">
        <v>22</v>
      </c>
      <c r="G20" s="357"/>
    </row>
    <row r="21" spans="1:7" x14ac:dyDescent="0.25">
      <c r="B21" s="158" t="s">
        <v>119</v>
      </c>
      <c r="C21" s="159"/>
      <c r="D21" s="159"/>
      <c r="E21" s="159"/>
      <c r="F21" s="159"/>
      <c r="G21" s="160"/>
    </row>
    <row r="22" spans="1:7" x14ac:dyDescent="0.25">
      <c r="B22" s="161" t="s">
        <v>167</v>
      </c>
      <c r="C22" s="162" t="s">
        <v>158</v>
      </c>
      <c r="D22" s="162"/>
      <c r="E22" s="162"/>
      <c r="F22" s="162"/>
      <c r="G22" s="163"/>
    </row>
    <row r="23" spans="1:7" x14ac:dyDescent="0.25">
      <c r="B23" s="161" t="s">
        <v>168</v>
      </c>
      <c r="C23" s="162" t="s">
        <v>250</v>
      </c>
      <c r="D23" s="162"/>
      <c r="E23" s="162"/>
      <c r="F23" s="162"/>
      <c r="G23" s="163"/>
    </row>
    <row r="24" spans="1:7" x14ac:dyDescent="0.25">
      <c r="B24" s="161" t="s">
        <v>169</v>
      </c>
      <c r="C24" s="162" t="s">
        <v>239</v>
      </c>
      <c r="D24" s="162"/>
      <c r="E24" s="162"/>
      <c r="F24" s="162"/>
      <c r="G24" s="163"/>
    </row>
    <row r="25" spans="1:7" x14ac:dyDescent="0.25">
      <c r="B25" s="161"/>
      <c r="C25" s="162" t="s">
        <v>251</v>
      </c>
      <c r="D25" s="162"/>
      <c r="E25" s="162"/>
      <c r="F25" s="162"/>
      <c r="G25" s="163"/>
    </row>
    <row r="26" spans="1:7" x14ac:dyDescent="0.25">
      <c r="B26" s="164" t="s">
        <v>170</v>
      </c>
      <c r="C26" s="162" t="s">
        <v>246</v>
      </c>
      <c r="D26" s="162"/>
      <c r="E26" s="162"/>
      <c r="F26" s="162"/>
      <c r="G26" s="163"/>
    </row>
    <row r="27" spans="1:7" x14ac:dyDescent="0.25">
      <c r="B27" s="164" t="s">
        <v>171</v>
      </c>
      <c r="C27" s="162"/>
      <c r="D27" s="162"/>
      <c r="E27" s="162"/>
      <c r="F27" s="162"/>
      <c r="G27" s="163"/>
    </row>
    <row r="28" spans="1:7" ht="15.75" thickBot="1" x14ac:dyDescent="0.3">
      <c r="B28" s="165"/>
      <c r="C28" s="166"/>
      <c r="D28" s="166"/>
      <c r="E28" s="166"/>
      <c r="F28" s="166"/>
      <c r="G28" s="167"/>
    </row>
    <row r="31" spans="1:7" ht="15.75" thickBot="1" x14ac:dyDescent="0.3"/>
    <row r="32" spans="1:7" x14ac:dyDescent="0.25">
      <c r="B32" s="168" t="s">
        <v>120</v>
      </c>
      <c r="C32" s="169"/>
      <c r="D32" s="169"/>
      <c r="E32" s="169"/>
      <c r="F32" s="169"/>
      <c r="G32" s="170"/>
    </row>
    <row r="33" spans="2:7" x14ac:dyDescent="0.25">
      <c r="B33" s="171"/>
      <c r="C33" s="172"/>
      <c r="D33" s="172"/>
      <c r="E33" s="172"/>
      <c r="F33" s="172"/>
      <c r="G33" s="173"/>
    </row>
    <row r="34" spans="2:7" x14ac:dyDescent="0.25">
      <c r="B34" s="171"/>
      <c r="C34" s="172"/>
      <c r="D34" s="172"/>
      <c r="E34" s="172"/>
      <c r="F34" s="172"/>
      <c r="G34" s="173"/>
    </row>
    <row r="35" spans="2:7" ht="15.75" thickBot="1" x14ac:dyDescent="0.3">
      <c r="B35" s="174"/>
      <c r="C35" s="175"/>
      <c r="D35" s="175"/>
      <c r="E35" s="175"/>
      <c r="F35" s="175"/>
      <c r="G35" s="176"/>
    </row>
    <row r="36" spans="2:7" x14ac:dyDescent="0.25">
      <c r="B36" s="177" t="s">
        <v>121</v>
      </c>
      <c r="C36" s="178"/>
      <c r="D36" s="178"/>
      <c r="E36" s="178"/>
      <c r="F36" s="178"/>
      <c r="G36" s="179"/>
    </row>
    <row r="37" spans="2:7" x14ac:dyDescent="0.25">
      <c r="B37" s="171"/>
      <c r="C37" s="172"/>
      <c r="D37" s="172"/>
      <c r="E37" s="172"/>
      <c r="F37" s="172"/>
      <c r="G37" s="173"/>
    </row>
    <row r="38" spans="2:7" x14ac:dyDescent="0.25">
      <c r="B38" s="171"/>
      <c r="C38" s="172"/>
      <c r="D38" s="172"/>
      <c r="E38" s="172"/>
      <c r="F38" s="172"/>
      <c r="G38" s="173"/>
    </row>
    <row r="39" spans="2:7" ht="15.75" thickBot="1" x14ac:dyDescent="0.3">
      <c r="B39" s="174"/>
      <c r="C39" s="175"/>
      <c r="D39" s="175"/>
      <c r="E39" s="175"/>
      <c r="F39" s="175"/>
      <c r="G39" s="176"/>
    </row>
  </sheetData>
  <mergeCells count="23">
    <mergeCell ref="C20:E20"/>
    <mergeCell ref="F20:G20"/>
    <mergeCell ref="F12:G12"/>
    <mergeCell ref="F17:G17"/>
    <mergeCell ref="F18:G18"/>
    <mergeCell ref="C12:D12"/>
    <mergeCell ref="C19:E19"/>
    <mergeCell ref="F19:G19"/>
    <mergeCell ref="C10:E10"/>
    <mergeCell ref="C11:D11"/>
    <mergeCell ref="F10:G10"/>
    <mergeCell ref="F11:G11"/>
    <mergeCell ref="B2:G2"/>
    <mergeCell ref="C4:E4"/>
    <mergeCell ref="C5:E5"/>
    <mergeCell ref="C6:E6"/>
    <mergeCell ref="F6:G6"/>
    <mergeCell ref="C7:D7"/>
    <mergeCell ref="C8:D8"/>
    <mergeCell ref="C9:E9"/>
    <mergeCell ref="F7:G7"/>
    <mergeCell ref="F8:G8"/>
    <mergeCell ref="F9:G9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82" t="s">
        <v>45</v>
      </c>
      <c r="C2" s="383"/>
      <c r="D2" s="383"/>
      <c r="E2" s="383"/>
      <c r="F2" s="383"/>
      <c r="G2" s="383"/>
      <c r="H2" s="383"/>
      <c r="I2" s="384"/>
    </row>
    <row r="3" spans="2:12" ht="15.75" thickBot="1" x14ac:dyDescent="0.3"/>
    <row r="4" spans="2:12" x14ac:dyDescent="0.25">
      <c r="B4" s="25" t="s">
        <v>19</v>
      </c>
      <c r="C4" s="332">
        <v>1156</v>
      </c>
      <c r="D4" s="333"/>
      <c r="E4" s="333"/>
      <c r="F4" s="333"/>
      <c r="G4" s="364" t="s">
        <v>18</v>
      </c>
      <c r="H4" s="366"/>
      <c r="I4" s="26">
        <v>39.9</v>
      </c>
      <c r="L4" s="1"/>
    </row>
    <row r="5" spans="2:12" ht="15.75" thickBot="1" x14ac:dyDescent="0.3">
      <c r="B5" s="24" t="s">
        <v>17</v>
      </c>
      <c r="C5" s="334" t="s">
        <v>32</v>
      </c>
      <c r="D5" s="335"/>
      <c r="E5" s="335"/>
      <c r="F5" s="335"/>
      <c r="G5" s="367" t="s">
        <v>16</v>
      </c>
      <c r="H5" s="369"/>
      <c r="I5" s="27" t="s">
        <v>22</v>
      </c>
    </row>
    <row r="6" spans="2:12" ht="15.75" thickBot="1" x14ac:dyDescent="0.3">
      <c r="B6" s="23" t="s">
        <v>15</v>
      </c>
      <c r="C6" s="340" t="s">
        <v>14</v>
      </c>
      <c r="D6" s="359"/>
      <c r="E6" s="359"/>
      <c r="F6" s="341"/>
      <c r="G6" s="340" t="s">
        <v>13</v>
      </c>
      <c r="H6" s="359"/>
      <c r="I6" s="385"/>
    </row>
    <row r="7" spans="2:12" x14ac:dyDescent="0.25">
      <c r="B7" s="12" t="s">
        <v>4</v>
      </c>
      <c r="C7" s="52">
        <v>18.5</v>
      </c>
      <c r="D7" s="53">
        <v>16.2</v>
      </c>
      <c r="E7" s="54">
        <v>2</v>
      </c>
      <c r="F7" s="55">
        <v>3.2</v>
      </c>
      <c r="G7" s="52"/>
      <c r="H7" s="54"/>
      <c r="I7" s="56"/>
    </row>
    <row r="8" spans="2:12" ht="15" customHeight="1" x14ac:dyDescent="0.25">
      <c r="B8" s="8" t="s">
        <v>12</v>
      </c>
      <c r="C8" s="57" t="s">
        <v>11</v>
      </c>
      <c r="D8" s="58" t="s">
        <v>11</v>
      </c>
      <c r="E8" s="59" t="s">
        <v>10</v>
      </c>
      <c r="F8" s="60" t="s">
        <v>10</v>
      </c>
      <c r="G8" s="57"/>
      <c r="H8" s="59"/>
      <c r="I8" s="61"/>
    </row>
    <row r="9" spans="2:12" x14ac:dyDescent="0.25">
      <c r="B9" s="8" t="s">
        <v>9</v>
      </c>
      <c r="C9" s="57" t="s">
        <v>34</v>
      </c>
      <c r="D9" s="58" t="s">
        <v>33</v>
      </c>
      <c r="E9" s="59" t="s">
        <v>34</v>
      </c>
      <c r="F9" s="60" t="s">
        <v>33</v>
      </c>
      <c r="G9" s="57"/>
      <c r="H9" s="59"/>
      <c r="I9" s="61"/>
    </row>
    <row r="10" spans="2:12" ht="15.75" thickBot="1" x14ac:dyDescent="0.3">
      <c r="B10" s="16" t="s">
        <v>8</v>
      </c>
      <c r="C10" s="386" t="s">
        <v>7</v>
      </c>
      <c r="D10" s="387"/>
      <c r="E10" s="387"/>
      <c r="F10" s="388"/>
      <c r="G10" s="48"/>
      <c r="H10" s="50"/>
      <c r="I10" s="51"/>
    </row>
    <row r="11" spans="2:12" x14ac:dyDescent="0.25">
      <c r="B11" s="12" t="s">
        <v>4</v>
      </c>
      <c r="C11" s="52">
        <v>21.8</v>
      </c>
      <c r="D11" s="53">
        <v>8.3000000000000007</v>
      </c>
      <c r="E11" s="54">
        <v>6.2</v>
      </c>
      <c r="F11" s="54">
        <v>3.6</v>
      </c>
      <c r="G11" s="52"/>
      <c r="H11" s="54"/>
      <c r="I11" s="56"/>
    </row>
    <row r="12" spans="2:12" x14ac:dyDescent="0.25">
      <c r="B12" s="8" t="s">
        <v>6</v>
      </c>
      <c r="C12" s="57" t="s">
        <v>35</v>
      </c>
      <c r="D12" s="58">
        <v>118</v>
      </c>
      <c r="E12" s="59">
        <v>127</v>
      </c>
      <c r="F12" s="59">
        <v>157</v>
      </c>
      <c r="G12" s="57"/>
      <c r="H12" s="59"/>
      <c r="I12" s="61"/>
    </row>
    <row r="13" spans="2:12" ht="45" x14ac:dyDescent="0.25">
      <c r="B13" s="69" t="s">
        <v>21</v>
      </c>
      <c r="C13" s="62" t="s">
        <v>40</v>
      </c>
      <c r="D13" s="63" t="s">
        <v>38</v>
      </c>
      <c r="E13" s="64" t="s">
        <v>37</v>
      </c>
      <c r="F13" s="59" t="s">
        <v>36</v>
      </c>
      <c r="G13" s="62"/>
      <c r="H13" s="64"/>
      <c r="I13" s="61"/>
    </row>
    <row r="14" spans="2:12" ht="30.75" thickBot="1" x14ac:dyDescent="0.3">
      <c r="B14" s="16" t="s">
        <v>5</v>
      </c>
      <c r="C14" s="71" t="s">
        <v>41</v>
      </c>
      <c r="D14" s="49">
        <v>24.3</v>
      </c>
      <c r="E14" s="70" t="s">
        <v>39</v>
      </c>
      <c r="F14" s="50">
        <v>32.6</v>
      </c>
      <c r="G14" s="48"/>
      <c r="H14" s="50"/>
      <c r="I14" s="51"/>
    </row>
    <row r="15" spans="2:12" x14ac:dyDescent="0.25">
      <c r="B15" s="12" t="s">
        <v>4</v>
      </c>
      <c r="C15" s="65">
        <v>19.600000000000001</v>
      </c>
      <c r="D15" s="66">
        <v>6.8</v>
      </c>
      <c r="E15" s="67">
        <v>4.8</v>
      </c>
      <c r="F15" s="67">
        <v>8.6999999999999993</v>
      </c>
      <c r="G15" s="65"/>
      <c r="H15" s="67"/>
      <c r="I15" s="68"/>
    </row>
    <row r="16" spans="2:12" ht="45" x14ac:dyDescent="0.25">
      <c r="B16" s="76" t="s">
        <v>3</v>
      </c>
      <c r="C16" s="57">
        <v>13</v>
      </c>
      <c r="D16" s="58">
        <v>6</v>
      </c>
      <c r="E16" s="59">
        <v>8</v>
      </c>
      <c r="F16" s="64" t="s">
        <v>42</v>
      </c>
      <c r="G16" s="57"/>
      <c r="H16" s="59"/>
      <c r="I16" s="61"/>
    </row>
    <row r="17" spans="2:9" x14ac:dyDescent="0.25">
      <c r="B17" s="6" t="s">
        <v>2</v>
      </c>
      <c r="C17" s="347" t="s">
        <v>43</v>
      </c>
      <c r="D17" s="362"/>
      <c r="E17" s="362"/>
      <c r="F17" s="350"/>
      <c r="G17" s="347"/>
      <c r="H17" s="362"/>
      <c r="I17" s="353"/>
    </row>
    <row r="18" spans="2:9" s="2" customFormat="1" ht="30" customHeight="1" thickBot="1" x14ac:dyDescent="0.3">
      <c r="B18" s="3" t="s">
        <v>1</v>
      </c>
      <c r="C18" s="354" t="s">
        <v>44</v>
      </c>
      <c r="D18" s="356"/>
      <c r="E18" s="356"/>
      <c r="F18" s="355"/>
      <c r="G18" s="354"/>
      <c r="H18" s="356"/>
      <c r="I18" s="357"/>
    </row>
    <row r="19" spans="2:9" x14ac:dyDescent="0.25">
      <c r="B19" s="389"/>
      <c r="C19" s="390"/>
      <c r="D19" s="390"/>
      <c r="E19" s="390"/>
      <c r="F19" s="390"/>
      <c r="G19" s="390"/>
      <c r="H19" s="390"/>
      <c r="I19" s="391"/>
    </row>
    <row r="20" spans="2:9" ht="15.75" thickBot="1" x14ac:dyDescent="0.3">
      <c r="B20" s="392"/>
      <c r="C20" s="393"/>
      <c r="D20" s="393"/>
      <c r="E20" s="393"/>
      <c r="F20" s="393"/>
      <c r="G20" s="393"/>
      <c r="H20" s="393"/>
      <c r="I20" s="394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95" t="s">
        <v>61</v>
      </c>
      <c r="C23" s="396"/>
      <c r="D23" s="396"/>
      <c r="E23" s="396"/>
      <c r="F23" s="396"/>
      <c r="G23" s="396"/>
      <c r="H23" s="396"/>
      <c r="I23" s="397"/>
    </row>
    <row r="24" spans="2:9" x14ac:dyDescent="0.25">
      <c r="B24" s="398"/>
      <c r="C24" s="399"/>
      <c r="D24" s="399"/>
      <c r="E24" s="399"/>
      <c r="F24" s="399"/>
      <c r="G24" s="399"/>
      <c r="H24" s="399"/>
      <c r="I24" s="400"/>
    </row>
    <row r="25" spans="2:9" ht="15.75" thickBot="1" x14ac:dyDescent="0.3">
      <c r="B25" s="401"/>
      <c r="C25" s="402"/>
      <c r="D25" s="402"/>
      <c r="E25" s="402"/>
      <c r="F25" s="402"/>
      <c r="G25" s="402"/>
      <c r="H25" s="402"/>
      <c r="I25" s="403"/>
    </row>
    <row r="26" spans="2:9" x14ac:dyDescent="0.25">
      <c r="B26" s="404" t="s">
        <v>26</v>
      </c>
      <c r="C26" s="396"/>
      <c r="D26" s="396"/>
      <c r="E26" s="396"/>
      <c r="F26" s="396"/>
      <c r="G26" s="396"/>
      <c r="H26" s="396"/>
      <c r="I26" s="397"/>
    </row>
    <row r="27" spans="2:9" x14ac:dyDescent="0.25">
      <c r="B27" s="398"/>
      <c r="C27" s="399"/>
      <c r="D27" s="399"/>
      <c r="E27" s="399"/>
      <c r="F27" s="399"/>
      <c r="G27" s="399"/>
      <c r="H27" s="399"/>
      <c r="I27" s="400"/>
    </row>
    <row r="28" spans="2:9" ht="15.75" thickBot="1" x14ac:dyDescent="0.3">
      <c r="B28" s="401"/>
      <c r="C28" s="402"/>
      <c r="D28" s="402"/>
      <c r="E28" s="402"/>
      <c r="F28" s="402"/>
      <c r="G28" s="402"/>
      <c r="H28" s="402"/>
      <c r="I28" s="403"/>
    </row>
  </sheetData>
  <mergeCells count="15">
    <mergeCell ref="C18:F18"/>
    <mergeCell ref="G18:I18"/>
    <mergeCell ref="B19:I20"/>
    <mergeCell ref="B23:I25"/>
    <mergeCell ref="B26:I28"/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405" t="s">
        <v>81</v>
      </c>
      <c r="C2" s="406"/>
      <c r="D2" s="406"/>
      <c r="E2" s="406"/>
      <c r="F2" s="406"/>
      <c r="G2" s="407"/>
      <c r="J2" s="1" t="s">
        <v>0</v>
      </c>
    </row>
    <row r="3" spans="2:10" ht="15.75" thickBot="1" x14ac:dyDescent="0.3"/>
    <row r="4" spans="2:10" x14ac:dyDescent="0.25">
      <c r="B4" s="25" t="s">
        <v>19</v>
      </c>
      <c r="C4" s="332">
        <v>1307</v>
      </c>
      <c r="D4" s="333"/>
      <c r="E4" s="333"/>
      <c r="F4" s="100" t="s">
        <v>18</v>
      </c>
      <c r="G4" s="138">
        <v>16</v>
      </c>
    </row>
    <row r="5" spans="2:10" ht="15.75" thickBot="1" x14ac:dyDescent="0.3">
      <c r="B5" s="24" t="s">
        <v>17</v>
      </c>
      <c r="C5" s="334" t="s">
        <v>32</v>
      </c>
      <c r="D5" s="335"/>
      <c r="E5" s="335"/>
      <c r="F5" s="101" t="s">
        <v>16</v>
      </c>
      <c r="G5" s="139">
        <v>17.3</v>
      </c>
    </row>
    <row r="6" spans="2:10" ht="15.75" thickBot="1" x14ac:dyDescent="0.3">
      <c r="B6" s="23" t="s">
        <v>15</v>
      </c>
      <c r="C6" s="340" t="s">
        <v>14</v>
      </c>
      <c r="D6" s="359"/>
      <c r="E6" s="341"/>
      <c r="F6" s="340" t="s">
        <v>13</v>
      </c>
      <c r="G6" s="385"/>
    </row>
    <row r="7" spans="2:10" x14ac:dyDescent="0.25">
      <c r="B7" s="12" t="s">
        <v>4</v>
      </c>
      <c r="C7" s="325">
        <v>16</v>
      </c>
      <c r="D7" s="336"/>
      <c r="E7" s="326"/>
      <c r="F7" s="325">
        <v>17.3</v>
      </c>
      <c r="G7" s="337"/>
    </row>
    <row r="8" spans="2:10" ht="15" customHeight="1" x14ac:dyDescent="0.25">
      <c r="B8" s="8" t="s">
        <v>12</v>
      </c>
      <c r="C8" s="347" t="s">
        <v>10</v>
      </c>
      <c r="D8" s="362"/>
      <c r="E8" s="348"/>
      <c r="F8" s="347" t="s">
        <v>10</v>
      </c>
      <c r="G8" s="353"/>
    </row>
    <row r="9" spans="2:10" x14ac:dyDescent="0.25">
      <c r="B9" s="8" t="s">
        <v>9</v>
      </c>
      <c r="C9" s="347" t="s">
        <v>67</v>
      </c>
      <c r="D9" s="362"/>
      <c r="E9" s="348"/>
      <c r="F9" s="347" t="s">
        <v>67</v>
      </c>
      <c r="G9" s="353"/>
    </row>
    <row r="10" spans="2:10" ht="15.75" thickBot="1" x14ac:dyDescent="0.3">
      <c r="B10" s="16" t="s">
        <v>8</v>
      </c>
      <c r="C10" s="386" t="s">
        <v>7</v>
      </c>
      <c r="D10" s="387"/>
      <c r="E10" s="388"/>
      <c r="F10" s="386" t="s">
        <v>7</v>
      </c>
      <c r="G10" s="428"/>
    </row>
    <row r="11" spans="2:10" x14ac:dyDescent="0.25">
      <c r="B11" s="12" t="s">
        <v>4</v>
      </c>
      <c r="C11" s="325">
        <v>10.199999999999999</v>
      </c>
      <c r="D11" s="346"/>
      <c r="E11" s="21">
        <v>5.8</v>
      </c>
      <c r="F11" s="325">
        <v>17.3</v>
      </c>
      <c r="G11" s="337"/>
    </row>
    <row r="12" spans="2:10" x14ac:dyDescent="0.25">
      <c r="B12" s="8" t="s">
        <v>6</v>
      </c>
      <c r="C12" s="347">
        <v>199</v>
      </c>
      <c r="D12" s="350"/>
      <c r="E12" s="5">
        <v>239</v>
      </c>
      <c r="F12" s="347">
        <v>210</v>
      </c>
      <c r="G12" s="353"/>
    </row>
    <row r="13" spans="2:10" x14ac:dyDescent="0.25">
      <c r="B13" s="19" t="s">
        <v>21</v>
      </c>
      <c r="C13" s="408" t="s">
        <v>68</v>
      </c>
      <c r="D13" s="409"/>
      <c r="E13" s="410"/>
      <c r="F13" s="347" t="s">
        <v>68</v>
      </c>
      <c r="G13" s="353"/>
    </row>
    <row r="14" spans="2:10" ht="15.75" thickBot="1" x14ac:dyDescent="0.3">
      <c r="B14" s="16" t="s">
        <v>5</v>
      </c>
      <c r="C14" s="327">
        <v>26.6</v>
      </c>
      <c r="D14" s="349"/>
      <c r="E14" s="14">
        <v>23.3</v>
      </c>
      <c r="F14" s="386">
        <v>24.5</v>
      </c>
      <c r="G14" s="428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325">
        <v>17.3</v>
      </c>
      <c r="G15" s="337"/>
    </row>
    <row r="16" spans="2:10" s="2" customFormat="1" ht="30" x14ac:dyDescent="0.25">
      <c r="B16" s="76" t="s">
        <v>3</v>
      </c>
      <c r="C16" s="57">
        <v>13</v>
      </c>
      <c r="D16" s="59">
        <v>12</v>
      </c>
      <c r="E16" s="64" t="s">
        <v>69</v>
      </c>
      <c r="F16" s="378">
        <v>12</v>
      </c>
      <c r="G16" s="379"/>
    </row>
    <row r="17" spans="2:7" x14ac:dyDescent="0.25">
      <c r="B17" s="6" t="s">
        <v>2</v>
      </c>
      <c r="C17" s="347" t="s">
        <v>70</v>
      </c>
      <c r="D17" s="362"/>
      <c r="E17" s="350"/>
      <c r="F17" s="347" t="s">
        <v>82</v>
      </c>
      <c r="G17" s="353"/>
    </row>
    <row r="18" spans="2:7" s="2" customFormat="1" ht="30" customHeight="1" thickBot="1" x14ac:dyDescent="0.3">
      <c r="B18" s="3" t="s">
        <v>1</v>
      </c>
      <c r="C18" s="354" t="s">
        <v>22</v>
      </c>
      <c r="D18" s="356"/>
      <c r="E18" s="355"/>
      <c r="F18" s="354" t="s">
        <v>22</v>
      </c>
      <c r="G18" s="357"/>
    </row>
    <row r="19" spans="2:7" x14ac:dyDescent="0.25">
      <c r="B19" s="389" t="s">
        <v>96</v>
      </c>
      <c r="C19" s="390"/>
      <c r="D19" s="390"/>
      <c r="E19" s="390"/>
      <c r="F19" s="390"/>
      <c r="G19" s="391"/>
    </row>
    <row r="20" spans="2:7" ht="30" customHeight="1" thickBot="1" x14ac:dyDescent="0.3">
      <c r="B20" s="392"/>
      <c r="C20" s="393"/>
      <c r="D20" s="393"/>
      <c r="E20" s="393"/>
      <c r="F20" s="393"/>
      <c r="G20" s="39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411" t="s">
        <v>107</v>
      </c>
      <c r="C23" s="420"/>
      <c r="D23" s="420"/>
      <c r="E23" s="420"/>
      <c r="F23" s="420"/>
      <c r="G23" s="421"/>
    </row>
    <row r="24" spans="2:7" x14ac:dyDescent="0.25">
      <c r="B24" s="422"/>
      <c r="C24" s="423"/>
      <c r="D24" s="423"/>
      <c r="E24" s="423"/>
      <c r="F24" s="423"/>
      <c r="G24" s="424"/>
    </row>
    <row r="25" spans="2:7" ht="15.75" thickBot="1" x14ac:dyDescent="0.3">
      <c r="B25" s="425"/>
      <c r="C25" s="426"/>
      <c r="D25" s="426"/>
      <c r="E25" s="426"/>
      <c r="F25" s="426"/>
      <c r="G25" s="427"/>
    </row>
    <row r="26" spans="2:7" x14ac:dyDescent="0.25">
      <c r="B26" s="411" t="s">
        <v>105</v>
      </c>
      <c r="C26" s="412"/>
      <c r="D26" s="412"/>
      <c r="E26" s="412"/>
      <c r="F26" s="412"/>
      <c r="G26" s="413"/>
    </row>
    <row r="27" spans="2:7" x14ac:dyDescent="0.25">
      <c r="B27" s="414"/>
      <c r="C27" s="415"/>
      <c r="D27" s="415"/>
      <c r="E27" s="415"/>
      <c r="F27" s="415"/>
      <c r="G27" s="416"/>
    </row>
    <row r="28" spans="2:7" ht="15.75" thickBot="1" x14ac:dyDescent="0.3">
      <c r="B28" s="417"/>
      <c r="C28" s="418"/>
      <c r="D28" s="418"/>
      <c r="E28" s="418"/>
      <c r="F28" s="418"/>
      <c r="G28" s="419"/>
    </row>
  </sheetData>
  <mergeCells count="30">
    <mergeCell ref="F7:G7"/>
    <mergeCell ref="F8:G8"/>
    <mergeCell ref="F9:G9"/>
    <mergeCell ref="F10:G10"/>
    <mergeCell ref="F13:G13"/>
    <mergeCell ref="F11:G11"/>
    <mergeCell ref="F12:G12"/>
    <mergeCell ref="C7:E7"/>
    <mergeCell ref="C8:E8"/>
    <mergeCell ref="C9:E9"/>
    <mergeCell ref="C10:E10"/>
    <mergeCell ref="C11:D11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6:E6"/>
    <mergeCell ref="F6:G6"/>
    <mergeCell ref="B2:G2"/>
    <mergeCell ref="C4:E4"/>
    <mergeCell ref="C5:E5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405" t="s">
        <v>81</v>
      </c>
      <c r="C2" s="406"/>
      <c r="D2" s="406"/>
      <c r="E2" s="406"/>
      <c r="F2" s="406"/>
      <c r="G2" s="407"/>
      <c r="J2" s="1" t="s">
        <v>0</v>
      </c>
    </row>
    <row r="3" spans="1:11" ht="15.75" thickBot="1" x14ac:dyDescent="0.3"/>
    <row r="4" spans="1:11" x14ac:dyDescent="0.25">
      <c r="B4" s="25" t="s">
        <v>19</v>
      </c>
      <c r="C4" s="332">
        <v>1308</v>
      </c>
      <c r="D4" s="333"/>
      <c r="E4" s="364" t="s">
        <v>18</v>
      </c>
      <c r="F4" s="366"/>
      <c r="G4" s="138">
        <v>9</v>
      </c>
    </row>
    <row r="5" spans="1:11" ht="15.75" thickBot="1" x14ac:dyDescent="0.3">
      <c r="B5" s="24" t="s">
        <v>17</v>
      </c>
      <c r="C5" s="334" t="s">
        <v>32</v>
      </c>
      <c r="D5" s="335"/>
      <c r="E5" s="367" t="s">
        <v>16</v>
      </c>
      <c r="F5" s="369"/>
      <c r="G5" s="139">
        <v>8.8000000000000007</v>
      </c>
    </row>
    <row r="6" spans="1:11" ht="15.75" thickBot="1" x14ac:dyDescent="0.3">
      <c r="B6" s="23" t="s">
        <v>15</v>
      </c>
      <c r="C6" s="340" t="s">
        <v>14</v>
      </c>
      <c r="D6" s="341"/>
      <c r="E6" s="340" t="s">
        <v>13</v>
      </c>
      <c r="F6" s="359"/>
      <c r="G6" s="385"/>
    </row>
    <row r="7" spans="1:11" x14ac:dyDescent="0.25">
      <c r="B7" s="12" t="s">
        <v>4</v>
      </c>
      <c r="C7" s="325">
        <v>9</v>
      </c>
      <c r="D7" s="326"/>
      <c r="E7" s="143">
        <v>8.1999999999999993</v>
      </c>
      <c r="F7" s="144">
        <v>0.4</v>
      </c>
      <c r="G7" s="146">
        <v>0.2</v>
      </c>
    </row>
    <row r="8" spans="1:11" ht="15" customHeight="1" x14ac:dyDescent="0.25">
      <c r="B8" s="8" t="s">
        <v>12</v>
      </c>
      <c r="C8" s="347" t="s">
        <v>11</v>
      </c>
      <c r="D8" s="348"/>
      <c r="E8" s="140" t="s">
        <v>11</v>
      </c>
      <c r="F8" s="141" t="s">
        <v>10</v>
      </c>
      <c r="G8" s="145" t="s">
        <v>11</v>
      </c>
    </row>
    <row r="9" spans="1:11" x14ac:dyDescent="0.25">
      <c r="B9" s="8" t="s">
        <v>9</v>
      </c>
      <c r="C9" s="347" t="s">
        <v>34</v>
      </c>
      <c r="D9" s="348"/>
      <c r="E9" s="347" t="s">
        <v>73</v>
      </c>
      <c r="F9" s="362"/>
      <c r="G9" s="142" t="s">
        <v>108</v>
      </c>
    </row>
    <row r="10" spans="1:11" ht="15.75" thickBot="1" x14ac:dyDescent="0.3">
      <c r="B10" s="16" t="s">
        <v>8</v>
      </c>
      <c r="C10" s="386" t="s">
        <v>7</v>
      </c>
      <c r="D10" s="388"/>
      <c r="E10" s="327" t="s">
        <v>7</v>
      </c>
      <c r="F10" s="338"/>
      <c r="G10" s="339"/>
    </row>
    <row r="11" spans="1:11" x14ac:dyDescent="0.25">
      <c r="B11" s="12" t="s">
        <v>4</v>
      </c>
      <c r="C11" s="325">
        <v>9</v>
      </c>
      <c r="D11" s="326"/>
      <c r="E11" s="325">
        <v>7.1</v>
      </c>
      <c r="F11" s="346"/>
      <c r="G11" s="110">
        <v>1.7</v>
      </c>
    </row>
    <row r="12" spans="1:11" x14ac:dyDescent="0.25">
      <c r="B12" s="8" t="s">
        <v>6</v>
      </c>
      <c r="C12" s="347">
        <v>207</v>
      </c>
      <c r="D12" s="348"/>
      <c r="E12" s="347">
        <v>138</v>
      </c>
      <c r="F12" s="350"/>
      <c r="G12" s="108">
        <v>148</v>
      </c>
    </row>
    <row r="13" spans="1:11" x14ac:dyDescent="0.25">
      <c r="B13" s="19" t="s">
        <v>21</v>
      </c>
      <c r="C13" s="408" t="s">
        <v>71</v>
      </c>
      <c r="D13" s="410"/>
      <c r="E13" s="374" t="s">
        <v>111</v>
      </c>
      <c r="F13" s="438"/>
      <c r="G13" s="111" t="s">
        <v>112</v>
      </c>
    </row>
    <row r="14" spans="1:11" ht="15.75" thickBot="1" x14ac:dyDescent="0.3">
      <c r="B14" s="16" t="s">
        <v>5</v>
      </c>
      <c r="C14" s="327">
        <v>32.299999999999997</v>
      </c>
      <c r="D14" s="328"/>
      <c r="E14" s="386">
        <v>34.200000000000003</v>
      </c>
      <c r="F14" s="439"/>
      <c r="G14" s="107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2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4">
        <v>13</v>
      </c>
      <c r="G16" s="4">
        <v>4</v>
      </c>
      <c r="K16" t="s">
        <v>86</v>
      </c>
    </row>
    <row r="17" spans="2:7" x14ac:dyDescent="0.25">
      <c r="B17" s="6" t="s">
        <v>2</v>
      </c>
      <c r="C17" s="347" t="s">
        <v>22</v>
      </c>
      <c r="D17" s="350"/>
      <c r="E17" s="347" t="s">
        <v>113</v>
      </c>
      <c r="F17" s="362"/>
      <c r="G17" s="353"/>
    </row>
    <row r="18" spans="2:7" s="2" customFormat="1" ht="30" customHeight="1" thickBot="1" x14ac:dyDescent="0.3">
      <c r="B18" s="3" t="s">
        <v>1</v>
      </c>
      <c r="C18" s="354" t="s">
        <v>22</v>
      </c>
      <c r="D18" s="355"/>
      <c r="E18" s="354" t="s">
        <v>22</v>
      </c>
      <c r="F18" s="356"/>
      <c r="G18" s="357"/>
    </row>
    <row r="19" spans="2:7" x14ac:dyDescent="0.25">
      <c r="B19" s="389" t="s">
        <v>114</v>
      </c>
      <c r="C19" s="390"/>
      <c r="D19" s="390"/>
      <c r="E19" s="390"/>
      <c r="F19" s="390"/>
      <c r="G19" s="391"/>
    </row>
    <row r="20" spans="2:7" ht="30" customHeight="1" thickBot="1" x14ac:dyDescent="0.3">
      <c r="B20" s="392"/>
      <c r="C20" s="393"/>
      <c r="D20" s="393"/>
      <c r="E20" s="393"/>
      <c r="F20" s="393"/>
      <c r="G20" s="39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411" t="s">
        <v>109</v>
      </c>
      <c r="C23" s="420"/>
      <c r="D23" s="420"/>
      <c r="E23" s="420"/>
      <c r="F23" s="420"/>
      <c r="G23" s="421"/>
    </row>
    <row r="24" spans="2:7" x14ac:dyDescent="0.25">
      <c r="B24" s="422"/>
      <c r="C24" s="423"/>
      <c r="D24" s="423"/>
      <c r="E24" s="423"/>
      <c r="F24" s="423"/>
      <c r="G24" s="424"/>
    </row>
    <row r="25" spans="2:7" ht="30.75" customHeight="1" thickBot="1" x14ac:dyDescent="0.3">
      <c r="B25" s="425"/>
      <c r="C25" s="426"/>
      <c r="D25" s="426"/>
      <c r="E25" s="426"/>
      <c r="F25" s="426"/>
      <c r="G25" s="427"/>
    </row>
    <row r="26" spans="2:7" x14ac:dyDescent="0.25">
      <c r="B26" s="429" t="s">
        <v>110</v>
      </c>
      <c r="C26" s="430"/>
      <c r="D26" s="430"/>
      <c r="E26" s="430"/>
      <c r="F26" s="430"/>
      <c r="G26" s="431"/>
    </row>
    <row r="27" spans="2:7" x14ac:dyDescent="0.25">
      <c r="B27" s="432"/>
      <c r="C27" s="433"/>
      <c r="D27" s="433"/>
      <c r="E27" s="433"/>
      <c r="F27" s="433"/>
      <c r="G27" s="434"/>
    </row>
    <row r="28" spans="2:7" ht="15.75" thickBot="1" x14ac:dyDescent="0.3">
      <c r="B28" s="435"/>
      <c r="C28" s="436"/>
      <c r="D28" s="436"/>
      <c r="E28" s="436"/>
      <c r="F28" s="436"/>
      <c r="G28" s="437"/>
    </row>
    <row r="31" spans="2:7" x14ac:dyDescent="0.25">
      <c r="B31" s="2"/>
    </row>
  </sheetData>
  <mergeCells count="28">
    <mergeCell ref="E9:F9"/>
    <mergeCell ref="E12:F12"/>
    <mergeCell ref="E13:F13"/>
    <mergeCell ref="E14:F14"/>
    <mergeCell ref="E10:G10"/>
    <mergeCell ref="E11:F11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C5:D5"/>
    <mergeCell ref="E4:F4"/>
    <mergeCell ref="E5:F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405" t="s">
        <v>81</v>
      </c>
      <c r="C2" s="406"/>
      <c r="D2" s="406"/>
      <c r="E2" s="407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1365</v>
      </c>
      <c r="D4" s="100" t="s">
        <v>18</v>
      </c>
      <c r="E4" s="138">
        <v>29.3</v>
      </c>
    </row>
    <row r="5" spans="2:8" ht="15.75" thickBot="1" x14ac:dyDescent="0.3">
      <c r="B5" s="24" t="s">
        <v>17</v>
      </c>
      <c r="C5" s="74" t="s">
        <v>32</v>
      </c>
      <c r="D5" s="101" t="s">
        <v>16</v>
      </c>
      <c r="E5" s="139">
        <v>28.4</v>
      </c>
    </row>
    <row r="6" spans="2:8" ht="15.75" thickBot="1" x14ac:dyDescent="0.3">
      <c r="B6" s="23" t="s">
        <v>15</v>
      </c>
      <c r="C6" s="75" t="s">
        <v>14</v>
      </c>
      <c r="D6" s="340" t="s">
        <v>13</v>
      </c>
      <c r="E6" s="385"/>
    </row>
    <row r="7" spans="2:8" x14ac:dyDescent="0.25">
      <c r="B7" s="12" t="s">
        <v>4</v>
      </c>
      <c r="C7" s="52">
        <v>29.3</v>
      </c>
      <c r="D7" s="325">
        <v>28.4</v>
      </c>
      <c r="E7" s="337"/>
    </row>
    <row r="8" spans="2:8" ht="15" customHeight="1" x14ac:dyDescent="0.25">
      <c r="B8" s="8" t="s">
        <v>12</v>
      </c>
      <c r="C8" s="57" t="s">
        <v>10</v>
      </c>
      <c r="D8" s="347" t="s">
        <v>10</v>
      </c>
      <c r="E8" s="353"/>
    </row>
    <row r="9" spans="2:8" x14ac:dyDescent="0.25">
      <c r="B9" s="8" t="s">
        <v>9</v>
      </c>
      <c r="C9" s="57" t="s">
        <v>67</v>
      </c>
      <c r="D9" s="347" t="s">
        <v>67</v>
      </c>
      <c r="E9" s="353"/>
    </row>
    <row r="10" spans="2:8" ht="15.75" thickBot="1" x14ac:dyDescent="0.3">
      <c r="B10" s="16" t="s">
        <v>8</v>
      </c>
      <c r="C10" s="48" t="s">
        <v>7</v>
      </c>
      <c r="D10" s="386" t="s">
        <v>7</v>
      </c>
      <c r="E10" s="428"/>
    </row>
    <row r="11" spans="2:8" x14ac:dyDescent="0.25">
      <c r="B11" s="12" t="s">
        <v>4</v>
      </c>
      <c r="C11" s="52">
        <v>29.3</v>
      </c>
      <c r="D11" s="325">
        <v>28.4</v>
      </c>
      <c r="E11" s="337"/>
    </row>
    <row r="12" spans="2:8" x14ac:dyDescent="0.25">
      <c r="B12" s="8" t="s">
        <v>6</v>
      </c>
      <c r="C12" s="57">
        <v>210</v>
      </c>
      <c r="D12" s="347">
        <v>239</v>
      </c>
      <c r="E12" s="353"/>
    </row>
    <row r="13" spans="2:8" x14ac:dyDescent="0.25">
      <c r="B13" s="19" t="s">
        <v>21</v>
      </c>
      <c r="C13" s="62" t="s">
        <v>68</v>
      </c>
      <c r="D13" s="347" t="s">
        <v>68</v>
      </c>
      <c r="E13" s="353"/>
    </row>
    <row r="14" spans="2:8" ht="15.75" thickBot="1" x14ac:dyDescent="0.3">
      <c r="B14" s="16" t="s">
        <v>5</v>
      </c>
      <c r="C14" s="48">
        <v>24.5</v>
      </c>
      <c r="D14" s="386">
        <v>23.3</v>
      </c>
      <c r="E14" s="428"/>
    </row>
    <row r="15" spans="2:8" x14ac:dyDescent="0.25">
      <c r="B15" s="12" t="s">
        <v>4</v>
      </c>
      <c r="C15" s="65">
        <v>29.3</v>
      </c>
      <c r="D15" s="325">
        <v>28.4</v>
      </c>
      <c r="E15" s="337"/>
    </row>
    <row r="16" spans="2:8" ht="15.75" customHeight="1" x14ac:dyDescent="0.25">
      <c r="B16" s="8" t="s">
        <v>3</v>
      </c>
      <c r="C16" s="57">
        <v>12</v>
      </c>
      <c r="D16" s="347">
        <v>12</v>
      </c>
      <c r="E16" s="353"/>
    </row>
    <row r="17" spans="2:5" x14ac:dyDescent="0.25">
      <c r="B17" s="6" t="s">
        <v>2</v>
      </c>
      <c r="C17" s="98" t="s">
        <v>85</v>
      </c>
      <c r="D17" s="347" t="s">
        <v>84</v>
      </c>
      <c r="E17" s="353"/>
    </row>
    <row r="18" spans="2:5" s="2" customFormat="1" ht="30" customHeight="1" thickBot="1" x14ac:dyDescent="0.3">
      <c r="B18" s="3" t="s">
        <v>1</v>
      </c>
      <c r="C18" s="72" t="s">
        <v>22</v>
      </c>
      <c r="D18" s="354" t="s">
        <v>22</v>
      </c>
      <c r="E18" s="357"/>
    </row>
    <row r="19" spans="2:5" x14ac:dyDescent="0.25">
      <c r="B19" s="389" t="s">
        <v>98</v>
      </c>
      <c r="C19" s="390"/>
      <c r="D19" s="390"/>
      <c r="E19" s="391"/>
    </row>
    <row r="20" spans="2:5" ht="30" customHeight="1" thickBot="1" x14ac:dyDescent="0.3">
      <c r="B20" s="392"/>
      <c r="C20" s="393"/>
      <c r="D20" s="393"/>
      <c r="E20" s="394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411" t="s">
        <v>103</v>
      </c>
      <c r="C23" s="420"/>
      <c r="D23" s="420"/>
      <c r="E23" s="421"/>
    </row>
    <row r="24" spans="2:5" x14ac:dyDescent="0.25">
      <c r="B24" s="422"/>
      <c r="C24" s="423"/>
      <c r="D24" s="423"/>
      <c r="E24" s="424"/>
    </row>
    <row r="25" spans="2:5" ht="15.75" thickBot="1" x14ac:dyDescent="0.3">
      <c r="B25" s="425"/>
      <c r="C25" s="426"/>
      <c r="D25" s="426"/>
      <c r="E25" s="427"/>
    </row>
    <row r="26" spans="2:5" x14ac:dyDescent="0.25">
      <c r="B26" s="411" t="s">
        <v>105</v>
      </c>
      <c r="C26" s="412"/>
      <c r="D26" s="412"/>
      <c r="E26" s="413"/>
    </row>
    <row r="27" spans="2:5" x14ac:dyDescent="0.25">
      <c r="B27" s="414"/>
      <c r="C27" s="415"/>
      <c r="D27" s="415"/>
      <c r="E27" s="416"/>
    </row>
    <row r="28" spans="2:5" ht="15.75" thickBot="1" x14ac:dyDescent="0.3">
      <c r="B28" s="417"/>
      <c r="C28" s="418"/>
      <c r="D28" s="418"/>
      <c r="E28" s="419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405" t="s">
        <v>81</v>
      </c>
      <c r="C2" s="406"/>
      <c r="D2" s="406"/>
      <c r="E2" s="407"/>
      <c r="H2" s="1" t="s">
        <v>0</v>
      </c>
    </row>
    <row r="3" spans="2:8" ht="15.75" thickBot="1" x14ac:dyDescent="0.3"/>
    <row r="4" spans="2:8" x14ac:dyDescent="0.25">
      <c r="B4" s="25" t="s">
        <v>19</v>
      </c>
      <c r="C4" s="73">
        <v>1379</v>
      </c>
      <c r="D4" s="105" t="s">
        <v>18</v>
      </c>
      <c r="E4" s="138">
        <v>13.8</v>
      </c>
    </row>
    <row r="5" spans="2:8" ht="15.75" thickBot="1" x14ac:dyDescent="0.3">
      <c r="B5" s="24" t="s">
        <v>17</v>
      </c>
      <c r="C5" s="74" t="s">
        <v>32</v>
      </c>
      <c r="D5" s="106" t="s">
        <v>16</v>
      </c>
      <c r="E5" s="139">
        <v>12.6</v>
      </c>
    </row>
    <row r="6" spans="2:8" ht="15.75" thickBot="1" x14ac:dyDescent="0.3">
      <c r="B6" s="23" t="s">
        <v>15</v>
      </c>
      <c r="C6" s="75" t="s">
        <v>14</v>
      </c>
      <c r="D6" s="340" t="s">
        <v>13</v>
      </c>
      <c r="E6" s="385"/>
    </row>
    <row r="7" spans="2:8" x14ac:dyDescent="0.25">
      <c r="B7" s="12" t="s">
        <v>4</v>
      </c>
      <c r="C7" s="52">
        <v>13.8</v>
      </c>
      <c r="D7" s="325">
        <v>12.6</v>
      </c>
      <c r="E7" s="337"/>
    </row>
    <row r="8" spans="2:8" ht="15" customHeight="1" x14ac:dyDescent="0.25">
      <c r="B8" s="8" t="s">
        <v>12</v>
      </c>
      <c r="C8" s="57" t="s">
        <v>10</v>
      </c>
      <c r="D8" s="347" t="s">
        <v>10</v>
      </c>
      <c r="E8" s="353"/>
    </row>
    <row r="9" spans="2:8" x14ac:dyDescent="0.25">
      <c r="B9" s="8" t="s">
        <v>9</v>
      </c>
      <c r="C9" s="57" t="s">
        <v>67</v>
      </c>
      <c r="D9" s="347" t="s">
        <v>67</v>
      </c>
      <c r="E9" s="353"/>
    </row>
    <row r="10" spans="2:8" ht="15.75" thickBot="1" x14ac:dyDescent="0.3">
      <c r="B10" s="16" t="s">
        <v>8</v>
      </c>
      <c r="C10" s="48" t="s">
        <v>7</v>
      </c>
      <c r="D10" s="386" t="s">
        <v>7</v>
      </c>
      <c r="E10" s="428"/>
    </row>
    <row r="11" spans="2:8" x14ac:dyDescent="0.25">
      <c r="B11" s="12" t="s">
        <v>4</v>
      </c>
      <c r="C11" s="52">
        <v>13.8</v>
      </c>
      <c r="D11" s="325">
        <v>12.6</v>
      </c>
      <c r="E11" s="337"/>
    </row>
    <row r="12" spans="2:8" x14ac:dyDescent="0.25">
      <c r="B12" s="8" t="s">
        <v>6</v>
      </c>
      <c r="C12" s="57">
        <v>239</v>
      </c>
      <c r="D12" s="347">
        <v>159</v>
      </c>
      <c r="E12" s="353"/>
    </row>
    <row r="13" spans="2:8" x14ac:dyDescent="0.25">
      <c r="B13" s="19" t="s">
        <v>21</v>
      </c>
      <c r="C13" s="62" t="s">
        <v>68</v>
      </c>
      <c r="D13" s="408" t="s">
        <v>87</v>
      </c>
      <c r="E13" s="440"/>
    </row>
    <row r="14" spans="2:8" ht="15.75" thickBot="1" x14ac:dyDescent="0.3">
      <c r="B14" s="16" t="s">
        <v>5</v>
      </c>
      <c r="C14" s="48">
        <v>23.3</v>
      </c>
      <c r="D14" s="327">
        <v>25.8</v>
      </c>
      <c r="E14" s="339"/>
    </row>
    <row r="15" spans="2:8" x14ac:dyDescent="0.25">
      <c r="B15" s="12" t="s">
        <v>4</v>
      </c>
      <c r="C15" s="65">
        <v>13.8</v>
      </c>
      <c r="D15" s="325">
        <v>12.6</v>
      </c>
      <c r="E15" s="337"/>
    </row>
    <row r="16" spans="2:8" ht="15.75" customHeight="1" x14ac:dyDescent="0.25">
      <c r="B16" s="8" t="s">
        <v>3</v>
      </c>
      <c r="C16" s="57">
        <v>12</v>
      </c>
      <c r="D16" s="347">
        <v>14</v>
      </c>
      <c r="E16" s="353"/>
    </row>
    <row r="17" spans="2:5" x14ac:dyDescent="0.25">
      <c r="B17" s="6" t="s">
        <v>2</v>
      </c>
      <c r="C17" s="98" t="s">
        <v>72</v>
      </c>
      <c r="D17" s="347" t="s">
        <v>88</v>
      </c>
      <c r="E17" s="353"/>
    </row>
    <row r="18" spans="2:5" s="2" customFormat="1" ht="30" customHeight="1" thickBot="1" x14ac:dyDescent="0.3">
      <c r="B18" s="3" t="s">
        <v>1</v>
      </c>
      <c r="C18" s="72" t="s">
        <v>22</v>
      </c>
      <c r="D18" s="354" t="s">
        <v>22</v>
      </c>
      <c r="E18" s="357"/>
    </row>
    <row r="19" spans="2:5" x14ac:dyDescent="0.25">
      <c r="B19" s="389" t="s">
        <v>97</v>
      </c>
      <c r="C19" s="390"/>
      <c r="D19" s="390"/>
      <c r="E19" s="391"/>
    </row>
    <row r="20" spans="2:5" ht="45" customHeight="1" thickBot="1" x14ac:dyDescent="0.3">
      <c r="B20" s="392"/>
      <c r="C20" s="393"/>
      <c r="D20" s="393"/>
      <c r="E20" s="394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411" t="s">
        <v>106</v>
      </c>
      <c r="C23" s="420"/>
      <c r="D23" s="420"/>
      <c r="E23" s="421"/>
    </row>
    <row r="24" spans="2:5" x14ac:dyDescent="0.25">
      <c r="B24" s="422"/>
      <c r="C24" s="423"/>
      <c r="D24" s="423"/>
      <c r="E24" s="424"/>
    </row>
    <row r="25" spans="2:5" ht="15.75" thickBot="1" x14ac:dyDescent="0.3">
      <c r="B25" s="425"/>
      <c r="C25" s="426"/>
      <c r="D25" s="426"/>
      <c r="E25" s="427"/>
    </row>
    <row r="26" spans="2:5" x14ac:dyDescent="0.25">
      <c r="B26" s="411" t="s">
        <v>105</v>
      </c>
      <c r="C26" s="412"/>
      <c r="D26" s="412"/>
      <c r="E26" s="413"/>
    </row>
    <row r="27" spans="2:5" x14ac:dyDescent="0.25">
      <c r="B27" s="414"/>
      <c r="C27" s="415"/>
      <c r="D27" s="415"/>
      <c r="E27" s="416"/>
    </row>
    <row r="28" spans="2:5" ht="15.75" thickBot="1" x14ac:dyDescent="0.3">
      <c r="B28" s="417"/>
      <c r="C28" s="418"/>
      <c r="D28" s="418"/>
      <c r="E28" s="419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441" t="s">
        <v>89</v>
      </c>
      <c r="C2" s="442"/>
      <c r="D2" s="442"/>
      <c r="E2" s="442"/>
      <c r="F2" s="442"/>
      <c r="G2" s="442"/>
      <c r="H2" s="443"/>
      <c r="K2" s="1"/>
    </row>
    <row r="3" spans="2:11" ht="15.75" thickBot="1" x14ac:dyDescent="0.3"/>
    <row r="4" spans="2:11" x14ac:dyDescent="0.25">
      <c r="B4" s="25" t="s">
        <v>19</v>
      </c>
      <c r="C4" s="332">
        <v>1445</v>
      </c>
      <c r="D4" s="333"/>
      <c r="E4" s="333"/>
      <c r="F4" s="364" t="s">
        <v>18</v>
      </c>
      <c r="G4" s="366"/>
      <c r="H4" s="26">
        <v>21.5</v>
      </c>
    </row>
    <row r="5" spans="2:11" ht="15.75" thickBot="1" x14ac:dyDescent="0.3">
      <c r="B5" s="24" t="s">
        <v>17</v>
      </c>
      <c r="C5" s="334" t="s">
        <v>32</v>
      </c>
      <c r="D5" s="335"/>
      <c r="E5" s="335"/>
      <c r="F5" s="367" t="s">
        <v>16</v>
      </c>
      <c r="G5" s="369"/>
      <c r="H5" s="27"/>
    </row>
    <row r="6" spans="2:11" ht="15.75" thickBot="1" x14ac:dyDescent="0.3">
      <c r="B6" s="23" t="s">
        <v>15</v>
      </c>
      <c r="C6" s="340" t="s">
        <v>14</v>
      </c>
      <c r="D6" s="359"/>
      <c r="E6" s="341"/>
      <c r="F6" s="340" t="s">
        <v>13</v>
      </c>
      <c r="G6" s="359"/>
      <c r="H6" s="385"/>
    </row>
    <row r="7" spans="2:11" x14ac:dyDescent="0.25">
      <c r="B7" s="12" t="s">
        <v>4</v>
      </c>
      <c r="C7" s="325">
        <v>18</v>
      </c>
      <c r="D7" s="346"/>
      <c r="E7" s="40">
        <v>3.5</v>
      </c>
      <c r="F7" s="38"/>
      <c r="G7" s="39"/>
      <c r="H7" s="20"/>
    </row>
    <row r="8" spans="2:11" ht="15" customHeight="1" x14ac:dyDescent="0.25">
      <c r="B8" s="8" t="s">
        <v>12</v>
      </c>
      <c r="C8" s="347" t="s">
        <v>11</v>
      </c>
      <c r="D8" s="350"/>
      <c r="E8" s="43" t="s">
        <v>10</v>
      </c>
      <c r="F8" s="41"/>
      <c r="G8" s="42"/>
      <c r="H8" s="46"/>
    </row>
    <row r="9" spans="2:11" x14ac:dyDescent="0.25">
      <c r="B9" s="8" t="s">
        <v>9</v>
      </c>
      <c r="C9" s="347" t="s">
        <v>33</v>
      </c>
      <c r="D9" s="362"/>
      <c r="E9" s="348"/>
      <c r="F9" s="41"/>
      <c r="G9" s="42"/>
      <c r="H9" s="4"/>
    </row>
    <row r="10" spans="2:11" ht="15.75" thickBot="1" x14ac:dyDescent="0.3">
      <c r="B10" s="16" t="s">
        <v>8</v>
      </c>
      <c r="C10" s="386" t="s">
        <v>7</v>
      </c>
      <c r="D10" s="387"/>
      <c r="E10" s="388"/>
      <c r="F10" s="44"/>
      <c r="G10" s="45"/>
      <c r="H10" s="47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347" t="s">
        <v>75</v>
      </c>
      <c r="D17" s="362"/>
      <c r="E17" s="350"/>
      <c r="F17" s="347"/>
      <c r="G17" s="362"/>
      <c r="H17" s="353"/>
    </row>
    <row r="18" spans="2:8" s="2" customFormat="1" ht="30" customHeight="1" thickBot="1" x14ac:dyDescent="0.3">
      <c r="B18" s="3" t="s">
        <v>1</v>
      </c>
      <c r="C18" s="354" t="s">
        <v>22</v>
      </c>
      <c r="D18" s="356"/>
      <c r="E18" s="355"/>
      <c r="F18" s="354"/>
      <c r="G18" s="356"/>
      <c r="H18" s="357"/>
    </row>
    <row r="19" spans="2:8" x14ac:dyDescent="0.25">
      <c r="B19" s="389" t="s">
        <v>99</v>
      </c>
      <c r="C19" s="390"/>
      <c r="D19" s="390"/>
      <c r="E19" s="390"/>
      <c r="F19" s="390"/>
      <c r="G19" s="390"/>
      <c r="H19" s="391"/>
    </row>
    <row r="20" spans="2:8" ht="15.75" thickBot="1" x14ac:dyDescent="0.3">
      <c r="B20" s="392"/>
      <c r="C20" s="393"/>
      <c r="D20" s="393"/>
      <c r="E20" s="393"/>
      <c r="F20" s="393"/>
      <c r="G20" s="393"/>
      <c r="H20" s="394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404" t="s">
        <v>27</v>
      </c>
      <c r="C23" s="396"/>
      <c r="D23" s="396"/>
      <c r="E23" s="396"/>
      <c r="F23" s="396"/>
      <c r="G23" s="396"/>
      <c r="H23" s="397"/>
    </row>
    <row r="24" spans="2:8" x14ac:dyDescent="0.25">
      <c r="B24" s="398"/>
      <c r="C24" s="399"/>
      <c r="D24" s="399"/>
      <c r="E24" s="399"/>
      <c r="F24" s="399"/>
      <c r="G24" s="399"/>
      <c r="H24" s="400"/>
    </row>
    <row r="25" spans="2:8" ht="15.75" thickBot="1" x14ac:dyDescent="0.3">
      <c r="B25" s="401"/>
      <c r="C25" s="402"/>
      <c r="D25" s="402"/>
      <c r="E25" s="402"/>
      <c r="F25" s="402"/>
      <c r="G25" s="402"/>
      <c r="H25" s="403"/>
    </row>
    <row r="26" spans="2:8" x14ac:dyDescent="0.25">
      <c r="B26" s="404" t="s">
        <v>26</v>
      </c>
      <c r="C26" s="396"/>
      <c r="D26" s="396"/>
      <c r="E26" s="396"/>
      <c r="F26" s="396"/>
      <c r="G26" s="396"/>
      <c r="H26" s="397"/>
    </row>
    <row r="27" spans="2:8" x14ac:dyDescent="0.25">
      <c r="B27" s="398"/>
      <c r="C27" s="399"/>
      <c r="D27" s="399"/>
      <c r="E27" s="399"/>
      <c r="F27" s="399"/>
      <c r="G27" s="399"/>
      <c r="H27" s="400"/>
    </row>
    <row r="28" spans="2:8" ht="15.75" thickBot="1" x14ac:dyDescent="0.3">
      <c r="B28" s="401"/>
      <c r="C28" s="402"/>
      <c r="D28" s="402"/>
      <c r="E28" s="402"/>
      <c r="F28" s="402"/>
      <c r="G28" s="402"/>
      <c r="H28" s="403"/>
    </row>
  </sheetData>
  <mergeCells count="18"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  <mergeCell ref="C6:E6"/>
    <mergeCell ref="F6:H6"/>
    <mergeCell ref="B2:H2"/>
    <mergeCell ref="C4:E4"/>
    <mergeCell ref="F4:G4"/>
    <mergeCell ref="C5:E5"/>
    <mergeCell ref="F5:G5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405" t="s">
        <v>81</v>
      </c>
      <c r="C2" s="406"/>
      <c r="D2" s="406"/>
      <c r="E2" s="406"/>
      <c r="F2" s="406"/>
      <c r="G2" s="406"/>
      <c r="H2" s="406"/>
      <c r="I2" s="407"/>
      <c r="L2" s="1" t="s">
        <v>0</v>
      </c>
    </row>
    <row r="3" spans="2:14" ht="15.75" thickBot="1" x14ac:dyDescent="0.3"/>
    <row r="4" spans="2:14" x14ac:dyDescent="0.25">
      <c r="B4" s="25" t="s">
        <v>19</v>
      </c>
      <c r="C4" s="332">
        <v>1455</v>
      </c>
      <c r="D4" s="333"/>
      <c r="E4" s="333"/>
      <c r="F4" s="333"/>
      <c r="G4" s="364" t="s">
        <v>18</v>
      </c>
      <c r="H4" s="366"/>
      <c r="I4" s="138">
        <v>48.3</v>
      </c>
    </row>
    <row r="5" spans="2:14" ht="15.75" thickBot="1" x14ac:dyDescent="0.3">
      <c r="B5" s="24" t="s">
        <v>17</v>
      </c>
      <c r="C5" s="334" t="s">
        <v>32</v>
      </c>
      <c r="D5" s="335"/>
      <c r="E5" s="335"/>
      <c r="F5" s="335"/>
      <c r="G5" s="367" t="s">
        <v>16</v>
      </c>
      <c r="H5" s="369"/>
      <c r="I5" s="139">
        <v>50.3</v>
      </c>
    </row>
    <row r="6" spans="2:14" ht="15.75" thickBot="1" x14ac:dyDescent="0.3">
      <c r="B6" s="23" t="s">
        <v>15</v>
      </c>
      <c r="C6" s="340" t="s">
        <v>14</v>
      </c>
      <c r="D6" s="359"/>
      <c r="E6" s="359"/>
      <c r="F6" s="341"/>
      <c r="G6" s="340" t="s">
        <v>13</v>
      </c>
      <c r="H6" s="359"/>
      <c r="I6" s="385"/>
    </row>
    <row r="7" spans="2:14" x14ac:dyDescent="0.25">
      <c r="B7" s="12" t="s">
        <v>4</v>
      </c>
      <c r="C7" s="325">
        <v>45.9</v>
      </c>
      <c r="D7" s="346"/>
      <c r="E7" s="361">
        <v>2.4</v>
      </c>
      <c r="F7" s="326"/>
      <c r="G7" s="325">
        <v>47.7</v>
      </c>
      <c r="H7" s="346"/>
      <c r="I7" s="20">
        <v>2.6</v>
      </c>
    </row>
    <row r="8" spans="2:14" ht="15" customHeight="1" x14ac:dyDescent="0.25">
      <c r="B8" s="8" t="s">
        <v>12</v>
      </c>
      <c r="C8" s="347" t="s">
        <v>11</v>
      </c>
      <c r="D8" s="350"/>
      <c r="E8" s="445" t="s">
        <v>10</v>
      </c>
      <c r="F8" s="348"/>
      <c r="G8" s="347" t="s">
        <v>11</v>
      </c>
      <c r="H8" s="350"/>
      <c r="I8" s="4" t="s">
        <v>10</v>
      </c>
    </row>
    <row r="9" spans="2:14" x14ac:dyDescent="0.25">
      <c r="B9" s="8" t="s">
        <v>9</v>
      </c>
      <c r="C9" s="347" t="s">
        <v>34</v>
      </c>
      <c r="D9" s="362"/>
      <c r="E9" s="362"/>
      <c r="F9" s="348"/>
      <c r="G9" s="347" t="s">
        <v>34</v>
      </c>
      <c r="H9" s="362"/>
      <c r="I9" s="353"/>
    </row>
    <row r="10" spans="2:14" ht="15.75" thickBot="1" x14ac:dyDescent="0.3">
      <c r="B10" s="16" t="s">
        <v>8</v>
      </c>
      <c r="C10" s="386" t="s">
        <v>7</v>
      </c>
      <c r="D10" s="387"/>
      <c r="E10" s="387"/>
      <c r="F10" s="388"/>
      <c r="G10" s="386" t="s">
        <v>7</v>
      </c>
      <c r="H10" s="387"/>
      <c r="I10" s="428"/>
      <c r="N10" s="28"/>
    </row>
    <row r="11" spans="2:14" s="2" customFormat="1" x14ac:dyDescent="0.25">
      <c r="B11" s="99" t="s">
        <v>4</v>
      </c>
      <c r="C11" s="446">
        <v>20.9</v>
      </c>
      <c r="D11" s="447"/>
      <c r="E11" s="54">
        <v>19.899999999999999</v>
      </c>
      <c r="F11" s="54">
        <v>7.5</v>
      </c>
      <c r="G11" s="52">
        <v>30</v>
      </c>
      <c r="H11" s="54">
        <v>6.8</v>
      </c>
      <c r="I11" s="56">
        <v>13.5</v>
      </c>
    </row>
    <row r="12" spans="2:14" s="2" customFormat="1" ht="45" x14ac:dyDescent="0.25">
      <c r="B12" s="76" t="s">
        <v>6</v>
      </c>
      <c r="C12" s="378">
        <v>157</v>
      </c>
      <c r="D12" s="444"/>
      <c r="E12" s="59">
        <v>207</v>
      </c>
      <c r="F12" s="59">
        <v>107</v>
      </c>
      <c r="G12" s="57">
        <v>247</v>
      </c>
      <c r="H12" s="59">
        <v>167</v>
      </c>
      <c r="I12" s="103" t="s">
        <v>90</v>
      </c>
    </row>
    <row r="13" spans="2:14" s="2" customFormat="1" ht="45" x14ac:dyDescent="0.25">
      <c r="B13" s="69" t="s">
        <v>21</v>
      </c>
      <c r="C13" s="374" t="s">
        <v>76</v>
      </c>
      <c r="D13" s="438"/>
      <c r="E13" s="64" t="s">
        <v>71</v>
      </c>
      <c r="F13" s="59" t="s">
        <v>65</v>
      </c>
      <c r="G13" s="62" t="s">
        <v>74</v>
      </c>
      <c r="H13" s="64" t="s">
        <v>83</v>
      </c>
      <c r="I13" s="103" t="s">
        <v>91</v>
      </c>
    </row>
    <row r="14" spans="2:14" s="2" customFormat="1" ht="45.75" thickBot="1" x14ac:dyDescent="0.3">
      <c r="B14" s="97" t="s">
        <v>5</v>
      </c>
      <c r="C14" s="354" t="s">
        <v>77</v>
      </c>
      <c r="D14" s="355"/>
      <c r="E14" s="50">
        <v>32.299999999999997</v>
      </c>
      <c r="F14" s="50">
        <v>25.6</v>
      </c>
      <c r="G14" s="48">
        <v>29.2</v>
      </c>
      <c r="H14" s="50">
        <v>22.6</v>
      </c>
      <c r="I14" s="113" t="s">
        <v>92</v>
      </c>
    </row>
    <row r="15" spans="2:14" s="2" customFormat="1" x14ac:dyDescent="0.25">
      <c r="B15" s="99" t="s">
        <v>4</v>
      </c>
      <c r="C15" s="65">
        <v>18.399999999999999</v>
      </c>
      <c r="D15" s="67">
        <v>11.5</v>
      </c>
      <c r="E15" s="67">
        <v>7.9</v>
      </c>
      <c r="F15" s="67">
        <v>10.5</v>
      </c>
      <c r="G15" s="65">
        <v>28.3</v>
      </c>
      <c r="H15" s="67">
        <v>7.7</v>
      </c>
      <c r="I15" s="68">
        <v>14.4</v>
      </c>
    </row>
    <row r="16" spans="2:14" s="2" customFormat="1" ht="45" x14ac:dyDescent="0.25">
      <c r="B16" s="76" t="s">
        <v>3</v>
      </c>
      <c r="C16" s="57">
        <v>14</v>
      </c>
      <c r="D16" s="59">
        <v>13</v>
      </c>
      <c r="E16" s="59">
        <v>12</v>
      </c>
      <c r="F16" s="64" t="s">
        <v>78</v>
      </c>
      <c r="G16" s="57">
        <v>15</v>
      </c>
      <c r="H16" s="59">
        <v>14</v>
      </c>
      <c r="I16" s="103" t="s">
        <v>93</v>
      </c>
    </row>
    <row r="17" spans="2:9" x14ac:dyDescent="0.25">
      <c r="B17" s="6" t="s">
        <v>2</v>
      </c>
      <c r="C17" s="347" t="s">
        <v>79</v>
      </c>
      <c r="D17" s="362"/>
      <c r="E17" s="362"/>
      <c r="F17" s="350"/>
      <c r="G17" s="347" t="s">
        <v>94</v>
      </c>
      <c r="H17" s="362"/>
      <c r="I17" s="353"/>
    </row>
    <row r="18" spans="2:9" s="2" customFormat="1" ht="30" customHeight="1" thickBot="1" x14ac:dyDescent="0.3">
      <c r="B18" s="3" t="s">
        <v>1</v>
      </c>
      <c r="C18" s="354" t="s">
        <v>22</v>
      </c>
      <c r="D18" s="356"/>
      <c r="E18" s="356"/>
      <c r="F18" s="355"/>
      <c r="G18" s="354" t="s">
        <v>22</v>
      </c>
      <c r="H18" s="356"/>
      <c r="I18" s="357"/>
    </row>
    <row r="19" spans="2:9" x14ac:dyDescent="0.25">
      <c r="B19" s="389" t="s">
        <v>100</v>
      </c>
      <c r="C19" s="390"/>
      <c r="D19" s="390"/>
      <c r="E19" s="390"/>
      <c r="F19" s="390"/>
      <c r="G19" s="390"/>
      <c r="H19" s="390"/>
      <c r="I19" s="391"/>
    </row>
    <row r="20" spans="2:9" ht="30" customHeight="1" thickBot="1" x14ac:dyDescent="0.3">
      <c r="B20" s="392"/>
      <c r="C20" s="393"/>
      <c r="D20" s="393"/>
      <c r="E20" s="393"/>
      <c r="F20" s="393"/>
      <c r="G20" s="393"/>
      <c r="H20" s="393"/>
      <c r="I20" s="394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411" t="s">
        <v>104</v>
      </c>
      <c r="C23" s="420"/>
      <c r="D23" s="420"/>
      <c r="E23" s="420"/>
      <c r="F23" s="420"/>
      <c r="G23" s="420"/>
      <c r="H23" s="420"/>
      <c r="I23" s="421"/>
    </row>
    <row r="24" spans="2:9" x14ac:dyDescent="0.25">
      <c r="B24" s="422"/>
      <c r="C24" s="423"/>
      <c r="D24" s="423"/>
      <c r="E24" s="423"/>
      <c r="F24" s="423"/>
      <c r="G24" s="423"/>
      <c r="H24" s="423"/>
      <c r="I24" s="424"/>
    </row>
    <row r="25" spans="2:9" ht="15.75" thickBot="1" x14ac:dyDescent="0.3">
      <c r="B25" s="425"/>
      <c r="C25" s="426"/>
      <c r="D25" s="426"/>
      <c r="E25" s="426"/>
      <c r="F25" s="426"/>
      <c r="G25" s="426"/>
      <c r="H25" s="426"/>
      <c r="I25" s="427"/>
    </row>
    <row r="26" spans="2:9" x14ac:dyDescent="0.25">
      <c r="B26" s="411" t="s">
        <v>105</v>
      </c>
      <c r="C26" s="412"/>
      <c r="D26" s="412"/>
      <c r="E26" s="412"/>
      <c r="F26" s="412"/>
      <c r="G26" s="412"/>
      <c r="H26" s="412"/>
      <c r="I26" s="413"/>
    </row>
    <row r="27" spans="2:9" x14ac:dyDescent="0.25">
      <c r="B27" s="414"/>
      <c r="C27" s="415"/>
      <c r="D27" s="415"/>
      <c r="E27" s="415"/>
      <c r="F27" s="415"/>
      <c r="G27" s="415"/>
      <c r="H27" s="415"/>
      <c r="I27" s="416"/>
    </row>
    <row r="28" spans="2:9" ht="15.75" thickBot="1" x14ac:dyDescent="0.3">
      <c r="B28" s="417"/>
      <c r="C28" s="418"/>
      <c r="D28" s="418"/>
      <c r="E28" s="418"/>
      <c r="F28" s="418"/>
      <c r="G28" s="418"/>
      <c r="H28" s="418"/>
      <c r="I28" s="419"/>
    </row>
    <row r="31" spans="2:9" x14ac:dyDescent="0.25">
      <c r="B31" s="2"/>
    </row>
  </sheetData>
  <mergeCells count="28">
    <mergeCell ref="G7:H7"/>
    <mergeCell ref="G8:H8"/>
    <mergeCell ref="G9:I9"/>
    <mergeCell ref="G10:I10"/>
    <mergeCell ref="C11:D11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B26:I28"/>
    <mergeCell ref="C17:F17"/>
    <mergeCell ref="G17:I17"/>
    <mergeCell ref="C18:F18"/>
    <mergeCell ref="G18:I18"/>
    <mergeCell ref="B19:I20"/>
    <mergeCell ref="B23:I25"/>
    <mergeCell ref="C6:F6"/>
    <mergeCell ref="G6:I6"/>
    <mergeCell ref="B2:I2"/>
    <mergeCell ref="C4:F4"/>
    <mergeCell ref="G4:H4"/>
    <mergeCell ref="C5:F5"/>
    <mergeCell ref="G5:H5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405" t="s">
        <v>81</v>
      </c>
      <c r="C2" s="406"/>
      <c r="D2" s="406"/>
      <c r="E2" s="406"/>
      <c r="F2" s="406"/>
      <c r="G2" s="407"/>
      <c r="J2" s="1" t="s">
        <v>0</v>
      </c>
    </row>
    <row r="3" spans="2:10" ht="15.75" thickBot="1" x14ac:dyDescent="0.3"/>
    <row r="4" spans="2:10" x14ac:dyDescent="0.25">
      <c r="B4" s="25" t="s">
        <v>19</v>
      </c>
      <c r="C4" s="332">
        <v>1498</v>
      </c>
      <c r="D4" s="333"/>
      <c r="E4" s="364" t="s">
        <v>18</v>
      </c>
      <c r="F4" s="366"/>
      <c r="G4" s="138">
        <v>11.3</v>
      </c>
    </row>
    <row r="5" spans="2:10" ht="15.75" thickBot="1" x14ac:dyDescent="0.3">
      <c r="B5" s="24" t="s">
        <v>17</v>
      </c>
      <c r="C5" s="334" t="s">
        <v>32</v>
      </c>
      <c r="D5" s="335"/>
      <c r="E5" s="367" t="s">
        <v>16</v>
      </c>
      <c r="F5" s="369"/>
      <c r="G5" s="139">
        <v>11.9</v>
      </c>
    </row>
    <row r="6" spans="2:10" ht="15.75" thickBot="1" x14ac:dyDescent="0.3">
      <c r="B6" s="23" t="s">
        <v>15</v>
      </c>
      <c r="C6" s="340" t="s">
        <v>14</v>
      </c>
      <c r="D6" s="341"/>
      <c r="E6" s="340" t="s">
        <v>13</v>
      </c>
      <c r="F6" s="359"/>
      <c r="G6" s="385"/>
    </row>
    <row r="7" spans="2:10" x14ac:dyDescent="0.25">
      <c r="B7" s="12" t="s">
        <v>4</v>
      </c>
      <c r="C7" s="325">
        <v>11.3</v>
      </c>
      <c r="D7" s="326"/>
      <c r="E7" s="325">
        <v>11.9</v>
      </c>
      <c r="F7" s="336"/>
      <c r="G7" s="337"/>
    </row>
    <row r="8" spans="2:10" ht="15" customHeight="1" x14ac:dyDescent="0.25">
      <c r="B8" s="8" t="s">
        <v>12</v>
      </c>
      <c r="C8" s="347" t="s">
        <v>11</v>
      </c>
      <c r="D8" s="348"/>
      <c r="E8" s="347" t="s">
        <v>11</v>
      </c>
      <c r="F8" s="362"/>
      <c r="G8" s="353"/>
    </row>
    <row r="9" spans="2:10" x14ac:dyDescent="0.25">
      <c r="B9" s="8" t="s">
        <v>9</v>
      </c>
      <c r="C9" s="347" t="s">
        <v>34</v>
      </c>
      <c r="D9" s="348"/>
      <c r="E9" s="347" t="s">
        <v>34</v>
      </c>
      <c r="F9" s="362"/>
      <c r="G9" s="353"/>
    </row>
    <row r="10" spans="2:10" ht="15.75" thickBot="1" x14ac:dyDescent="0.3">
      <c r="B10" s="16" t="s">
        <v>8</v>
      </c>
      <c r="C10" s="386" t="s">
        <v>7</v>
      </c>
      <c r="D10" s="388"/>
      <c r="E10" s="386" t="s">
        <v>7</v>
      </c>
      <c r="F10" s="387"/>
      <c r="G10" s="428"/>
    </row>
    <row r="11" spans="2:10" x14ac:dyDescent="0.25">
      <c r="B11" s="12" t="s">
        <v>4</v>
      </c>
      <c r="C11" s="325">
        <v>11.3</v>
      </c>
      <c r="D11" s="326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347">
        <v>207</v>
      </c>
      <c r="D12" s="348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408" t="s">
        <v>71</v>
      </c>
      <c r="D13" s="410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327">
        <v>32.299999999999997</v>
      </c>
      <c r="D14" s="328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347" t="s">
        <v>80</v>
      </c>
      <c r="D17" s="350"/>
      <c r="E17" s="347" t="s">
        <v>95</v>
      </c>
      <c r="F17" s="362"/>
      <c r="G17" s="353"/>
    </row>
    <row r="18" spans="2:7" s="2" customFormat="1" ht="30" customHeight="1" thickBot="1" x14ac:dyDescent="0.3">
      <c r="B18" s="3" t="s">
        <v>1</v>
      </c>
      <c r="C18" s="354" t="s">
        <v>22</v>
      </c>
      <c r="D18" s="355"/>
      <c r="E18" s="354" t="s">
        <v>22</v>
      </c>
      <c r="F18" s="356"/>
      <c r="G18" s="357"/>
    </row>
    <row r="19" spans="2:7" x14ac:dyDescent="0.25">
      <c r="B19" s="389" t="s">
        <v>101</v>
      </c>
      <c r="C19" s="390"/>
      <c r="D19" s="390"/>
      <c r="E19" s="390"/>
      <c r="F19" s="390"/>
      <c r="G19" s="391"/>
    </row>
    <row r="20" spans="2:7" ht="30" customHeight="1" thickBot="1" x14ac:dyDescent="0.3">
      <c r="B20" s="392"/>
      <c r="C20" s="393"/>
      <c r="D20" s="393"/>
      <c r="E20" s="393"/>
      <c r="F20" s="393"/>
      <c r="G20" s="39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448" t="s">
        <v>102</v>
      </c>
      <c r="C23" s="412"/>
      <c r="D23" s="412"/>
      <c r="E23" s="412"/>
      <c r="F23" s="412"/>
      <c r="G23" s="413"/>
    </row>
    <row r="24" spans="2:7" x14ac:dyDescent="0.25">
      <c r="B24" s="414"/>
      <c r="C24" s="415"/>
      <c r="D24" s="415"/>
      <c r="E24" s="415"/>
      <c r="F24" s="415"/>
      <c r="G24" s="416"/>
    </row>
    <row r="25" spans="2:7" ht="15.75" thickBot="1" x14ac:dyDescent="0.3">
      <c r="B25" s="417"/>
      <c r="C25" s="418"/>
      <c r="D25" s="418"/>
      <c r="E25" s="418"/>
      <c r="F25" s="418"/>
      <c r="G25" s="419"/>
    </row>
    <row r="26" spans="2:7" x14ac:dyDescent="0.25">
      <c r="B26" s="411" t="s">
        <v>105</v>
      </c>
      <c r="C26" s="412"/>
      <c r="D26" s="412"/>
      <c r="E26" s="412"/>
      <c r="F26" s="412"/>
      <c r="G26" s="413"/>
    </row>
    <row r="27" spans="2:7" x14ac:dyDescent="0.25">
      <c r="B27" s="414"/>
      <c r="C27" s="415"/>
      <c r="D27" s="415"/>
      <c r="E27" s="415"/>
      <c r="F27" s="415"/>
      <c r="G27" s="416"/>
    </row>
    <row r="28" spans="2:7" ht="15.75" thickBot="1" x14ac:dyDescent="0.3">
      <c r="B28" s="417"/>
      <c r="C28" s="418"/>
      <c r="D28" s="418"/>
      <c r="E28" s="418"/>
      <c r="F28" s="418"/>
      <c r="G28" s="419"/>
    </row>
    <row r="31" spans="2:7" x14ac:dyDescent="0.25">
      <c r="B31" s="2"/>
    </row>
  </sheetData>
  <mergeCells count="26">
    <mergeCell ref="E7:G7"/>
    <mergeCell ref="E8:G8"/>
    <mergeCell ref="E9:G9"/>
    <mergeCell ref="E10:G10"/>
    <mergeCell ref="C12:D12"/>
    <mergeCell ref="C13:D13"/>
    <mergeCell ref="C14:D14"/>
    <mergeCell ref="C7:D7"/>
    <mergeCell ref="C8:D8"/>
    <mergeCell ref="C9:D9"/>
    <mergeCell ref="C10:D10"/>
    <mergeCell ref="C11:D11"/>
    <mergeCell ref="B26:G28"/>
    <mergeCell ref="C17:D17"/>
    <mergeCell ref="E17:G17"/>
    <mergeCell ref="C18:D18"/>
    <mergeCell ref="E18:G18"/>
    <mergeCell ref="B19:G20"/>
    <mergeCell ref="B23:G25"/>
    <mergeCell ref="C6:D6"/>
    <mergeCell ref="E6:G6"/>
    <mergeCell ref="B2:G2"/>
    <mergeCell ref="C4:D4"/>
    <mergeCell ref="E4:F4"/>
    <mergeCell ref="C5:D5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FOR REVIEW</vt:lpstr>
      <vt:lpstr>All Proposed Changes</vt:lpstr>
      <vt:lpstr>SUMMARY</vt:lpstr>
      <vt:lpstr>1152</vt:lpstr>
      <vt:lpstr>1171</vt:lpstr>
      <vt:lpstr>1274</vt:lpstr>
      <vt:lpstr>1282</vt:lpstr>
      <vt:lpstr>1285</vt:lpstr>
      <vt:lpstr>1350</vt:lpstr>
      <vt:lpstr>1352</vt:lpstr>
      <vt:lpstr>1358</vt:lpstr>
      <vt:lpstr>1402</vt:lpstr>
      <vt:lpstr>1465</vt:lpstr>
      <vt:lpstr>1516</vt:lpstr>
      <vt:lpstr>1533</vt:lpstr>
      <vt:lpstr>1565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2018-03-27T19:46:22Z</dcterms:modified>
</cp:coreProperties>
</file>